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Lea\Desktop\"/>
    </mc:Choice>
  </mc:AlternateContent>
  <xr:revisionPtr revIDLastSave="0" documentId="13_ncr:1_{542C4E6E-5090-429F-913B-59CF1EC6508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zvršenje Financijskog plana 23" sheetId="2" r:id="rId1"/>
    <sheet name="List1" sheetId="1" r:id="rId2"/>
  </sheets>
  <externalReferences>
    <externalReference r:id="rId3"/>
  </externalReferences>
  <definedNames>
    <definedName name="JR_PAGE_ANCHOR_0_1" localSheetId="0">'Izvršenje Financijskog plana 23'!$A$1</definedName>
    <definedName name="JR_PAGE_ANCHOR_0_1">#REF!</definedName>
    <definedName name="_xlnm.Print_Area" localSheetId="0">'Izvršenje Financijskog plana 23'!$A$1:$H$303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8" i="2" l="1"/>
  <c r="G298" i="2"/>
  <c r="H279" i="2"/>
  <c r="G279" i="2"/>
  <c r="H275" i="2"/>
  <c r="G275" i="2"/>
  <c r="H269" i="2"/>
  <c r="H299" i="2" s="1"/>
  <c r="G269" i="2"/>
  <c r="G299" i="2" s="1"/>
  <c r="H247" i="2"/>
  <c r="G247" i="2"/>
  <c r="H245" i="2"/>
  <c r="G245" i="2"/>
  <c r="H239" i="2"/>
  <c r="G239" i="2"/>
  <c r="F239" i="2"/>
  <c r="H236" i="2"/>
  <c r="G236" i="2"/>
  <c r="G237" i="2" s="1"/>
  <c r="H234" i="2"/>
  <c r="G234" i="2"/>
  <c r="H230" i="2"/>
  <c r="G230" i="2"/>
  <c r="H225" i="2"/>
  <c r="G225" i="2"/>
  <c r="H207" i="2"/>
  <c r="G207" i="2"/>
  <c r="H205" i="2"/>
  <c r="G205" i="2"/>
  <c r="H174" i="2"/>
  <c r="G174" i="2"/>
  <c r="H168" i="2"/>
  <c r="H248" i="2" s="1"/>
  <c r="G168" i="2"/>
  <c r="H163" i="2"/>
  <c r="G163" i="2"/>
  <c r="H97" i="2"/>
  <c r="G97" i="2"/>
  <c r="G248" i="2" s="1"/>
  <c r="F97" i="2"/>
  <c r="G300" i="2" l="1"/>
  <c r="H300" i="2"/>
</calcChain>
</file>

<file path=xl/sharedStrings.xml><?xml version="1.0" encoding="utf-8"?>
<sst xmlns="http://schemas.openxmlformats.org/spreadsheetml/2006/main" count="574" uniqueCount="570">
  <si>
    <t>Odlagalište d.o.o.</t>
  </si>
  <si>
    <t>Ivana Gundulića 15/D</t>
  </si>
  <si>
    <t>35400      Nova Gradiška</t>
  </si>
  <si>
    <t>97575612726</t>
  </si>
  <si>
    <t>IZVRŠENJE FINANCIJSKOG PLANA ZA 2023</t>
  </si>
  <si>
    <t>KONTO</t>
  </si>
  <si>
    <t>NAZIV KONTA</t>
  </si>
  <si>
    <t>KN</t>
  </si>
  <si>
    <t>FINANCIJSKI PLAN 2023 EUR</t>
  </si>
  <si>
    <t>IZMJENE FINANCIJSKOG PLANA 2023 EUR</t>
  </si>
  <si>
    <t>IZVRŠENJE</t>
  </si>
  <si>
    <t>400400</t>
  </si>
  <si>
    <t>Uredski materijal (olovke,papir,registratori...)</t>
  </si>
  <si>
    <t>400401</t>
  </si>
  <si>
    <t>Obrasci računa</t>
  </si>
  <si>
    <t>400402</t>
  </si>
  <si>
    <t>Uredski materijal (kuverte za račune - komis)</t>
  </si>
  <si>
    <t>400500</t>
  </si>
  <si>
    <t>Materijal za HTZ zaštitu (radna odjeća,obuća,rukavice)</t>
  </si>
  <si>
    <t>400600</t>
  </si>
  <si>
    <t>Materijal za čišćenje (toaletni papir,sredstva za čišćenje)</t>
  </si>
  <si>
    <t>400700</t>
  </si>
  <si>
    <t>Materijal za tekuće i investicijsko održavanje</t>
  </si>
  <si>
    <t>400701</t>
  </si>
  <si>
    <t>Materijal za tekuće i investicijsko održavanje Deponij</t>
  </si>
  <si>
    <t>400720</t>
  </si>
  <si>
    <t xml:space="preserve">Materijal građevinski za održavanje deponije(kamen i </t>
  </si>
  <si>
    <t>401000</t>
  </si>
  <si>
    <t>Električna energija (prefakturirano od Slavče)</t>
  </si>
  <si>
    <t>401001</t>
  </si>
  <si>
    <t>Električna energija ( Deponij )</t>
  </si>
  <si>
    <t>401002</t>
  </si>
  <si>
    <t>Električna energija ( Uprava)</t>
  </si>
  <si>
    <t>401003</t>
  </si>
  <si>
    <t>Električna energija ( Bazen )</t>
  </si>
  <si>
    <t>401111</t>
  </si>
  <si>
    <t>Plin za grijanje (prefakturirano od VZS)</t>
  </si>
  <si>
    <t>401112</t>
  </si>
  <si>
    <t>Plin za grijanje - uprava</t>
  </si>
  <si>
    <t>401121</t>
  </si>
  <si>
    <t>Dizel gorivo za agregat (agr.na deponiji)</t>
  </si>
  <si>
    <t>401122</t>
  </si>
  <si>
    <t>EUROSUPER gorivo za trimer i kosilice Deponij</t>
  </si>
  <si>
    <t>401123</t>
  </si>
  <si>
    <t>Gorivo Bazen</t>
  </si>
  <si>
    <t>401124</t>
  </si>
  <si>
    <t>Gorivo Reciklažno dvorište Rešetari</t>
  </si>
  <si>
    <t>401125</t>
  </si>
  <si>
    <t>Gorivo Reciklažno dvorište Cernik</t>
  </si>
  <si>
    <t>401500</t>
  </si>
  <si>
    <t>Dizel gorivo za vozila NG362AR</t>
  </si>
  <si>
    <t>401501</t>
  </si>
  <si>
    <t>Dizel gorivo za vozilo NG410AZ</t>
  </si>
  <si>
    <t>401502</t>
  </si>
  <si>
    <t>Dizel gorivo za vozilo MAN PODIZAČ NG613P</t>
  </si>
  <si>
    <t>401504</t>
  </si>
  <si>
    <t>Dizel gorivo za vozilo NOVI MAN PODIZAČ NG435BI</t>
  </si>
  <si>
    <t>401505</t>
  </si>
  <si>
    <t>Dizel gorivo za vozilo MERCEDES GRAJFER NG583AN</t>
  </si>
  <si>
    <t>401506</t>
  </si>
  <si>
    <t>Dizel gorivo za vozilo FORD KAMIONET NG285BB</t>
  </si>
  <si>
    <t>401507</t>
  </si>
  <si>
    <t>Dizel gorivo za vozilo FIAT STILO NG774BJ</t>
  </si>
  <si>
    <t>401508</t>
  </si>
  <si>
    <t>Dizel gorivo za vozilo NOVA SMEĆARA NG385BL</t>
  </si>
  <si>
    <t>401509</t>
  </si>
  <si>
    <t>Dizel gorivo za vozilo SMEĆARA NG892BT</t>
  </si>
  <si>
    <t>401510</t>
  </si>
  <si>
    <t>Dizel gorivo za Buldozer</t>
  </si>
  <si>
    <t>4015100</t>
  </si>
  <si>
    <t>Eurosuper za BULDOZER</t>
  </si>
  <si>
    <t>401511</t>
  </si>
  <si>
    <t>Dizel gorivo za FORD VUČNO VOZILO NG233CA</t>
  </si>
  <si>
    <t>401512</t>
  </si>
  <si>
    <t xml:space="preserve">Dizel gorivo za vozilo CITROEN C4 NG927CB </t>
  </si>
  <si>
    <t>401513</t>
  </si>
  <si>
    <t>Dizel gorivo za JCB 3CX NG647CD</t>
  </si>
  <si>
    <t>401514</t>
  </si>
  <si>
    <t>Dizel gorivo za PEUGEOT EXPERT NG639CE</t>
  </si>
  <si>
    <t>401515</t>
  </si>
  <si>
    <t>Dizel gorivo za viličar</t>
  </si>
  <si>
    <t>401516</t>
  </si>
  <si>
    <t>Dizel gorivo za podizač DA440GU</t>
  </si>
  <si>
    <t>401517</t>
  </si>
  <si>
    <t>Dizel gorivo za smećaru NG817CH</t>
  </si>
  <si>
    <t>401518</t>
  </si>
  <si>
    <t>Dizel gorivo za smećaru NG837CH</t>
  </si>
  <si>
    <t>401519</t>
  </si>
  <si>
    <t>Dizel gorivo za KOMPAKTOR</t>
  </si>
  <si>
    <t>401540</t>
  </si>
  <si>
    <t>Dizel gorivo za O.A. 50% priznato</t>
  </si>
  <si>
    <t>401541</t>
  </si>
  <si>
    <t>Dizel gorivo za O.A. 50% nepriznato s PDV-om</t>
  </si>
  <si>
    <t>402000</t>
  </si>
  <si>
    <t>Trošak - klišei za vrećiće</t>
  </si>
  <si>
    <t>402001</t>
  </si>
  <si>
    <t>Trošak žutih vrećica za PET</t>
  </si>
  <si>
    <t>402002</t>
  </si>
  <si>
    <t>Trošak plavih vrećica za PAPIR</t>
  </si>
  <si>
    <t>Prozirna vrećica za STAKLO</t>
  </si>
  <si>
    <t>402100</t>
  </si>
  <si>
    <t>Trošak prikupljenoga papira, kartona</t>
  </si>
  <si>
    <t>402110</t>
  </si>
  <si>
    <t>Trošak zbrinjavanja stakla</t>
  </si>
  <si>
    <t>402200</t>
  </si>
  <si>
    <t>Trošak isplate povratne naknade (ambalaža)</t>
  </si>
  <si>
    <t>402300</t>
  </si>
  <si>
    <t>Čipovi za kante</t>
  </si>
  <si>
    <t>402302</t>
  </si>
  <si>
    <t>Poklopci za kante</t>
  </si>
  <si>
    <t>402301</t>
  </si>
  <si>
    <t>Naljepnice za kante</t>
  </si>
  <si>
    <t>403000</t>
  </si>
  <si>
    <t>Utrošeni materijal i dijelovi tekuće i inv.održava. uprava</t>
  </si>
  <si>
    <t>403100</t>
  </si>
  <si>
    <t>Utrošeni materijal i dijelovi tekuće i inv.održava. deponij</t>
  </si>
  <si>
    <t>403200</t>
  </si>
  <si>
    <t>Utrošeni mat. i dijelovi tekuće i inv.održava.rec.Rešetari</t>
  </si>
  <si>
    <t>403300</t>
  </si>
  <si>
    <t>Utrošeni materijal i dijelovi tekuće i inv.održavanje Gajev</t>
  </si>
  <si>
    <t>403400</t>
  </si>
  <si>
    <t>Utrošen mat i dijelovi tekuće i inv.održavanje Bazen</t>
  </si>
  <si>
    <t>404001</t>
  </si>
  <si>
    <t>Rezervni dijelovi za MAN smećaru NG362AR</t>
  </si>
  <si>
    <t>404002</t>
  </si>
  <si>
    <t>Rezervni dijelovi za IVECO smećaru NG410AZ</t>
  </si>
  <si>
    <t>404003</t>
  </si>
  <si>
    <t>Rezervni dijelovi za MAN podizač NG613P</t>
  </si>
  <si>
    <t>404005</t>
  </si>
  <si>
    <t>Rezervni dijelovi za NOVI MAN podizač NG435BI</t>
  </si>
  <si>
    <t>404006</t>
  </si>
  <si>
    <t>Rezervni dijelovi za MERCEDES-GRAJFER MG583AN</t>
  </si>
  <si>
    <t>404007</t>
  </si>
  <si>
    <t>Rezervni dijelovi za FORD kamionet NG285BB</t>
  </si>
  <si>
    <t>404008</t>
  </si>
  <si>
    <t>Rezervni dijelovi za buldozer NEW HOLL.</t>
  </si>
  <si>
    <t>404011</t>
  </si>
  <si>
    <t>Rezervni dijelovi FIAT STILO NG774BJ</t>
  </si>
  <si>
    <t>404012</t>
  </si>
  <si>
    <t>Rezervni dijelovi za SMEĆARA NG385BL</t>
  </si>
  <si>
    <t>404015</t>
  </si>
  <si>
    <t>Rezervni dijelovi za IVECO smećaru NG892BT</t>
  </si>
  <si>
    <t>404016</t>
  </si>
  <si>
    <t>Rezervni dijelovi za FORD VUČNO VOZILO NG233CA</t>
  </si>
  <si>
    <t>404017</t>
  </si>
  <si>
    <t>Rezervni dijelovi za CITROEN C4 NG927CB</t>
  </si>
  <si>
    <t>404019</t>
  </si>
  <si>
    <t>Rezervni dijelovi za podizač MERCEDES DA440GU</t>
  </si>
  <si>
    <t>404021</t>
  </si>
  <si>
    <t>Rezervni dijelovi za VILIČAR</t>
  </si>
  <si>
    <t>404022</t>
  </si>
  <si>
    <t>Rezervni dijelovi za KOMBINIRKU JCB NG647CD</t>
  </si>
  <si>
    <t>Rezervni dijelovi za NG817CH</t>
  </si>
  <si>
    <t>404024</t>
  </si>
  <si>
    <t>Rezervni dijelovi za NG837CH</t>
  </si>
  <si>
    <t>404027</t>
  </si>
  <si>
    <t>Rezervni dijelovi za KOMPAKTOR</t>
  </si>
  <si>
    <t>Rezervni dijelovi za ČISTILICU</t>
  </si>
  <si>
    <t>404101</t>
  </si>
  <si>
    <t>Autogume za MAN smećaru NG362AR</t>
  </si>
  <si>
    <t>404105</t>
  </si>
  <si>
    <t>Autogume za NOVI MAN podizač NG435BI</t>
  </si>
  <si>
    <t>404107</t>
  </si>
  <si>
    <t>Autogume za FORD kamionet NG285BB</t>
  </si>
  <si>
    <t>Autogume za SMEĆARA NG385BL</t>
  </si>
  <si>
    <t>404113</t>
  </si>
  <si>
    <t>Autogume O.A. 50% priznato</t>
  </si>
  <si>
    <t>404114</t>
  </si>
  <si>
    <t>Autogume O.A. 50% nepriznato</t>
  </si>
  <si>
    <t>404116</t>
  </si>
  <si>
    <t>Autogume za CITROEN C4 NG927CB</t>
  </si>
  <si>
    <t>404118</t>
  </si>
  <si>
    <t>Autogume za PEUGEOT EXPERT NG639CE</t>
  </si>
  <si>
    <t>404123</t>
  </si>
  <si>
    <t>Autogume za NG817CH</t>
  </si>
  <si>
    <t>404124</t>
  </si>
  <si>
    <t>Autogume za NG837CH</t>
  </si>
  <si>
    <t>404125</t>
  </si>
  <si>
    <t>Aurogume za DA440GU</t>
  </si>
  <si>
    <t>405000</t>
  </si>
  <si>
    <t xml:space="preserve">Trošak sitnog inventar </t>
  </si>
  <si>
    <t>40</t>
  </si>
  <si>
    <t>MATERIJALNI TROŠKOVI</t>
  </si>
  <si>
    <t>410200</t>
  </si>
  <si>
    <t>Prijevozne usluge</t>
  </si>
  <si>
    <t>410500</t>
  </si>
  <si>
    <t>Poštarina</t>
  </si>
  <si>
    <t>410600</t>
  </si>
  <si>
    <t>Telefonski troškovi</t>
  </si>
  <si>
    <t>410610</t>
  </si>
  <si>
    <t>Telefonski troškovi - fikal Bazeni</t>
  </si>
  <si>
    <t>412100</t>
  </si>
  <si>
    <t>Usluge izrade projektne i druge dok. (IPZ,UNIPROJEKT)</t>
  </si>
  <si>
    <t>412110</t>
  </si>
  <si>
    <t>Usluge izrade projektne i druge dok. Nabava vozila</t>
  </si>
  <si>
    <t>412120</t>
  </si>
  <si>
    <t>Usluge izrade projektne i druge dok. Bazen</t>
  </si>
  <si>
    <t>412300</t>
  </si>
  <si>
    <t>Usluge fotokopiranja</t>
  </si>
  <si>
    <t>412600</t>
  </si>
  <si>
    <t>Usluga rada BAGERA i KAMIONA na deponiji</t>
  </si>
  <si>
    <t>412700</t>
  </si>
  <si>
    <t>Usluge rada vanjskog osoblja (pravnica, vozač)</t>
  </si>
  <si>
    <t>412710</t>
  </si>
  <si>
    <t>Usluge rada vanjskog osoblja bazen (čišćenje, zaštitari)</t>
  </si>
  <si>
    <t>412900</t>
  </si>
  <si>
    <t>Ostale vanjske usluge</t>
  </si>
  <si>
    <t>412910</t>
  </si>
  <si>
    <t>Ostale vanjske usluge Bazen</t>
  </si>
  <si>
    <t>413001</t>
  </si>
  <si>
    <t>Usluga održavanja za MAN smećaru NG362AR</t>
  </si>
  <si>
    <t>413002</t>
  </si>
  <si>
    <t>Usluga održavanja za IVECO smećaru NG410AZ</t>
  </si>
  <si>
    <t>413003</t>
  </si>
  <si>
    <t>Usluga održavanja za MAN podizač NG613P</t>
  </si>
  <si>
    <t>413005</t>
  </si>
  <si>
    <t>Usluga održavanja za NOVI MAN podizač NG435BI</t>
  </si>
  <si>
    <t>413006</t>
  </si>
  <si>
    <t>Usluga održavanja za MERCEDES grajfer NG583AN</t>
  </si>
  <si>
    <t>413007</t>
  </si>
  <si>
    <t>Usluga održavanja za FORD kamionet NG285BB</t>
  </si>
  <si>
    <t>413008</t>
  </si>
  <si>
    <t>Usluga održavanja za buldozer NEW HOLL.</t>
  </si>
  <si>
    <t>413010</t>
  </si>
  <si>
    <t>Usluga održavanja za NOVA SMEĆARA NG385BL</t>
  </si>
  <si>
    <t>413011</t>
  </si>
  <si>
    <t>Usluga održavanja za Fiat Stilo NG774BJ</t>
  </si>
  <si>
    <t>413014</t>
  </si>
  <si>
    <t>Usluge održavanja za IVECO smećaru NG892BT</t>
  </si>
  <si>
    <t>413015</t>
  </si>
  <si>
    <t>Usluga održavanja za FORD VUČNO VOZILO NG233CA</t>
  </si>
  <si>
    <t>413016</t>
  </si>
  <si>
    <t>Usluga održavanja za CITROEN C4 NG927CB</t>
  </si>
  <si>
    <t>413017</t>
  </si>
  <si>
    <t>Usluga održavanja za PEUGOET EXPERT NG639CE</t>
  </si>
  <si>
    <t>413018</t>
  </si>
  <si>
    <t>Usluga održavanja za JCB3CX - kombinirka</t>
  </si>
  <si>
    <t>413019</t>
  </si>
  <si>
    <t>Usluge održavanja za O.A. - 50% priznato</t>
  </si>
  <si>
    <t>413020</t>
  </si>
  <si>
    <t>Usluge održavanja za O.A. - 50% nepriznato</t>
  </si>
  <si>
    <t>413021</t>
  </si>
  <si>
    <t>Usluge održavanja za Viličar (deponij)</t>
  </si>
  <si>
    <t>413022</t>
  </si>
  <si>
    <t>Usluge održavanja za PODIZAČ DA440GU</t>
  </si>
  <si>
    <t>413023</t>
  </si>
  <si>
    <t>Usluga održavanja za NG817CH</t>
  </si>
  <si>
    <t>413024</t>
  </si>
  <si>
    <t>Usluga održavanja za NG837CH</t>
  </si>
  <si>
    <t>Usluga održavanja za KOMPAKTOR</t>
  </si>
  <si>
    <t>413100</t>
  </si>
  <si>
    <t xml:space="preserve">Usluge tekućeg i investicijskog održavanja imovine </t>
  </si>
  <si>
    <t>413110</t>
  </si>
  <si>
    <t>413120</t>
  </si>
  <si>
    <t>Usluge tekućeg i inv.održavanja Reciklažno Rešetari</t>
  </si>
  <si>
    <t>413130</t>
  </si>
  <si>
    <t>Usluge tekuće i inv.održavanje Bazen</t>
  </si>
  <si>
    <t>Usluge tekuće i inv.održavanjA</t>
  </si>
  <si>
    <t>413200</t>
  </si>
  <si>
    <t>Usluge deratizacije i analiza na odlagalištu - redovno</t>
  </si>
  <si>
    <t>413210</t>
  </si>
  <si>
    <t>Usluge analiza na bazenu</t>
  </si>
  <si>
    <t>413300</t>
  </si>
  <si>
    <t>Usluge održavanja i nadogradnje softvera (Lib, ZeleneT,</t>
  </si>
  <si>
    <t>413310</t>
  </si>
  <si>
    <t>Usluge održavanja informatičke mreže i opreme</t>
  </si>
  <si>
    <t>413320</t>
  </si>
  <si>
    <t xml:space="preserve">Usluge održavanja Web,facebook i mail </t>
  </si>
  <si>
    <t>413400</t>
  </si>
  <si>
    <t>Usluge zaštite na radu i zaštite od požara</t>
  </si>
  <si>
    <t>413500</t>
  </si>
  <si>
    <t>Usluge zbrinjavanja opasnog i problematičnog otpada</t>
  </si>
  <si>
    <t>413600</t>
  </si>
  <si>
    <t>Usluge zbrinjavanja stakla</t>
  </si>
  <si>
    <t>413700</t>
  </si>
  <si>
    <t>Usluge zbrinjavanja tekstila</t>
  </si>
  <si>
    <t>413900</t>
  </si>
  <si>
    <t xml:space="preserve">Ostale servisne usluge (servis PP aparata,vage,crpna </t>
  </si>
  <si>
    <t>413920</t>
  </si>
  <si>
    <t>Ostale nespomenute usluge - najam ležaljki bazen</t>
  </si>
  <si>
    <t>414100</t>
  </si>
  <si>
    <t>Najam opreme (printer,komp.grid)</t>
  </si>
  <si>
    <t>414220</t>
  </si>
  <si>
    <t>Najam vozila O.A. 50% porezno priznato NG550BV</t>
  </si>
  <si>
    <t>414221</t>
  </si>
  <si>
    <t xml:space="preserve">Najam vozila O.A. 50% porezno nepriznato s PDV-om </t>
  </si>
  <si>
    <t>414300</t>
  </si>
  <si>
    <t>Najam poslovnog prostora (Slavča)</t>
  </si>
  <si>
    <t>415000</t>
  </si>
  <si>
    <t>Troškovi promidžbe (tiskovine,web,rokovnici,kalendari...)</t>
  </si>
  <si>
    <t>415100</t>
  </si>
  <si>
    <t>Troškovi sajamskih prezentacija</t>
  </si>
  <si>
    <t>416200</t>
  </si>
  <si>
    <t>Registracija i tehnički pregled vozila (HAK i Auto klub)</t>
  </si>
  <si>
    <t>416201</t>
  </si>
  <si>
    <t>Registracija i tehnički pregled vozila O.A. 50% priznato</t>
  </si>
  <si>
    <t>416202</t>
  </si>
  <si>
    <t>Registracija i tehnički pregled vozila O.A. 50% nepriznato</t>
  </si>
  <si>
    <t>417000</t>
  </si>
  <si>
    <t>Voda - deponij Šagulje Ivik</t>
  </si>
  <si>
    <t>417010</t>
  </si>
  <si>
    <t>Voda - upravna zgrada VZS</t>
  </si>
  <si>
    <t>417020</t>
  </si>
  <si>
    <t xml:space="preserve">Voda - bazen </t>
  </si>
  <si>
    <t>417100</t>
  </si>
  <si>
    <t>Komunalna naknada i naknada za uređenje voda (pref.</t>
  </si>
  <si>
    <t>417200</t>
  </si>
  <si>
    <t>Garažiranje i parkiranje vozila (mj.najam)</t>
  </si>
  <si>
    <t>419001</t>
  </si>
  <si>
    <t>Usluge posredovanja - Studentski ugovori Bazen</t>
  </si>
  <si>
    <t>41</t>
  </si>
  <si>
    <t>TROŠKOVI USLUGA</t>
  </si>
  <si>
    <t>422400</t>
  </si>
  <si>
    <t>Usluge naplate potraživanja (Centar likvidnosti)</t>
  </si>
  <si>
    <t>422700</t>
  </si>
  <si>
    <t>Usluge odvjetnika, bilježnika,revizije</t>
  </si>
  <si>
    <t>422701</t>
  </si>
  <si>
    <t>Usluge javnog bilježnika - pl. tro. ovrha Čečatka,Orešković</t>
  </si>
  <si>
    <t>422702</t>
  </si>
  <si>
    <t>Usluge FINE - trošak predaje zahtjeva za naplatu ovrhe</t>
  </si>
  <si>
    <t>42</t>
  </si>
  <si>
    <t>430000</t>
  </si>
  <si>
    <t>Amortizacija dugotrajne imovine</t>
  </si>
  <si>
    <t>Amortizacija dugotrajne imovine Bazen</t>
  </si>
  <si>
    <t>432000</t>
  </si>
  <si>
    <t>Amortizacija O.A. 70% priznato</t>
  </si>
  <si>
    <t>432100</t>
  </si>
  <si>
    <t>Amortizacija O.A. 30% nepriznato</t>
  </si>
  <si>
    <t>432200</t>
  </si>
  <si>
    <t>Amortizacija 50% nepriznatog pdv-a O.A. (100% iznosa)</t>
  </si>
  <si>
    <t>43</t>
  </si>
  <si>
    <t>TROŠKOVI AMORTIZACIJE</t>
  </si>
  <si>
    <t>440000</t>
  </si>
  <si>
    <t>Dnevnice za službena putovanja u zemlji</t>
  </si>
  <si>
    <t>Naknada za troškove prijevoza na službenom putu</t>
  </si>
  <si>
    <t>440500</t>
  </si>
  <si>
    <t xml:space="preserve">Naknada za upotrebu vlastitog automobila po putnom </t>
  </si>
  <si>
    <t>440600</t>
  </si>
  <si>
    <t>Naknada za upotrebu vlastitog automobila Loko vožnja</t>
  </si>
  <si>
    <t>440700</t>
  </si>
  <si>
    <t>Trošak noćenja na službenom putu</t>
  </si>
  <si>
    <t>440800</t>
  </si>
  <si>
    <t>Cestarina</t>
  </si>
  <si>
    <t>440900</t>
  </si>
  <si>
    <t>Naknada za prijevoz na posao i s posla</t>
  </si>
  <si>
    <t>443000</t>
  </si>
  <si>
    <t>Premija osiguranja vozila</t>
  </si>
  <si>
    <t>443010</t>
  </si>
  <si>
    <t>Premija osiguranja osobnih vozila 100% priznato</t>
  </si>
  <si>
    <t>443100</t>
  </si>
  <si>
    <t>Premija osiguranja od odgovornosti</t>
  </si>
  <si>
    <t>443200</t>
  </si>
  <si>
    <t>Premija osiguranja - kolektivna nezgoda</t>
  </si>
  <si>
    <t>443400</t>
  </si>
  <si>
    <t>Premija osiguranja od požara</t>
  </si>
  <si>
    <t>443500</t>
  </si>
  <si>
    <t>Premija osiguranja stakla od loma</t>
  </si>
  <si>
    <t>443800</t>
  </si>
  <si>
    <t>Premija osiguranja BAZENI</t>
  </si>
  <si>
    <t>446000</t>
  </si>
  <si>
    <t>Prigodne godišnje nagrade (božićnica, uskrsnica,regres)</t>
  </si>
  <si>
    <t>446001</t>
  </si>
  <si>
    <t>Nagrada za radne rezultate</t>
  </si>
  <si>
    <t>446002</t>
  </si>
  <si>
    <t>Paušalni trošak prehrane radnika</t>
  </si>
  <si>
    <t>Darovi za djecu</t>
  </si>
  <si>
    <t>446200</t>
  </si>
  <si>
    <t>Jubilarne nagrade</t>
  </si>
  <si>
    <t>446500</t>
  </si>
  <si>
    <t>Potpora zbog neprekidnog bolovanja dužeg od 90 dana</t>
  </si>
  <si>
    <t>446700</t>
  </si>
  <si>
    <t>Potpora u slučaju smrti člana uže obitelji zaposlenika</t>
  </si>
  <si>
    <t>446800</t>
  </si>
  <si>
    <t xml:space="preserve">Potpora za novorođeno dijete do visine proračunske </t>
  </si>
  <si>
    <t>447800</t>
  </si>
  <si>
    <t>Članarina HGK</t>
  </si>
  <si>
    <t>449000</t>
  </si>
  <si>
    <t>Trošak stručnog obrazovanja</t>
  </si>
  <si>
    <t>449010</t>
  </si>
  <si>
    <t>Trošak stručnog obrazovanja - Bazen</t>
  </si>
  <si>
    <t>449100</t>
  </si>
  <si>
    <t>Trošak stručne literature</t>
  </si>
  <si>
    <t>449500</t>
  </si>
  <si>
    <t>Upravni, sudski troškovi, takse i bilježničke naknade</t>
  </si>
  <si>
    <t>449600</t>
  </si>
  <si>
    <t>Trošak lječničkih pregleda zaposlenika</t>
  </si>
  <si>
    <t>449700</t>
  </si>
  <si>
    <t>Trošak službenih glasila</t>
  </si>
  <si>
    <t>Ostali trošovi</t>
  </si>
  <si>
    <t>44</t>
  </si>
  <si>
    <t xml:space="preserve">NAKNADE TROŠKOVA RADNIKA I IZDACI ZA </t>
  </si>
  <si>
    <t>Vrijednosna usklađenja potr.od kupaca (ovršena) PPR</t>
  </si>
  <si>
    <t>460000</t>
  </si>
  <si>
    <t>Reprezentacija 50% priznato</t>
  </si>
  <si>
    <t>Reprezentacija 50% priznato Bazen</t>
  </si>
  <si>
    <t>460100</t>
  </si>
  <si>
    <t>Reprezentacija 50% nepriznato</t>
  </si>
  <si>
    <t>Reprezentacija 50% nepriznato Bazen</t>
  </si>
  <si>
    <t>460200</t>
  </si>
  <si>
    <t xml:space="preserve">Reprezentacija 50% priznato - darovi poslovnim </t>
  </si>
  <si>
    <t>460201</t>
  </si>
  <si>
    <t xml:space="preserve">Reprezentacija 50%  nepriznato - darovi poslovnim </t>
  </si>
  <si>
    <t>461000</t>
  </si>
  <si>
    <t>Nadoknade članovima nadzornog odbora</t>
  </si>
  <si>
    <t>461100</t>
  </si>
  <si>
    <t>Nadoknade prema ugovoru o djelu</t>
  </si>
  <si>
    <t>Naknada za OKFŠ 0,0265%</t>
  </si>
  <si>
    <t>463001</t>
  </si>
  <si>
    <t>Naknada na opterećivanje okoliša FZOIEU</t>
  </si>
  <si>
    <t>463002</t>
  </si>
  <si>
    <t>Naknada poticajna za smanjenje količine MKO FZOIEU</t>
  </si>
  <si>
    <t>463100</t>
  </si>
  <si>
    <t>Naknada za platni promet ZABA</t>
  </si>
  <si>
    <t>463110</t>
  </si>
  <si>
    <t>Naknada FINI</t>
  </si>
  <si>
    <t>463120</t>
  </si>
  <si>
    <t>Naknada za platni promet KENTBANK</t>
  </si>
  <si>
    <t>463130</t>
  </si>
  <si>
    <t>Naknada za platni promet HPB</t>
  </si>
  <si>
    <t>466100</t>
  </si>
  <si>
    <t>Direktna spomenička renta</t>
  </si>
  <si>
    <t>468400</t>
  </si>
  <si>
    <t>Trošak HRT pretplate</t>
  </si>
  <si>
    <t>46</t>
  </si>
  <si>
    <t>OSTALI TROŠKOVI POSLOVANJA</t>
  </si>
  <si>
    <t>470000</t>
  </si>
  <si>
    <t>Neto plaća</t>
  </si>
  <si>
    <t>470100</t>
  </si>
  <si>
    <t>Doprinosi iz plaća</t>
  </si>
  <si>
    <t>470200</t>
  </si>
  <si>
    <t>Porez iz plaća</t>
  </si>
  <si>
    <t>472000</t>
  </si>
  <si>
    <t>Doprinosi na plaću</t>
  </si>
  <si>
    <t>47</t>
  </si>
  <si>
    <t>TROŠKOVI OSOBLJA (zaposlenih)</t>
  </si>
  <si>
    <t>484300</t>
  </si>
  <si>
    <t>Nadoknada šteta iz radnog odnosa - ozljeda na radu</t>
  </si>
  <si>
    <t>486000</t>
  </si>
  <si>
    <t xml:space="preserve">Darovanja za općekorisne namjene (do 2% ukupnih </t>
  </si>
  <si>
    <t>487300</t>
  </si>
  <si>
    <t>Darovanja sindikata i političkih stranaka PNP</t>
  </si>
  <si>
    <t>48</t>
  </si>
  <si>
    <t xml:space="preserve">FINANCIJSKI TROŠKOVI UKLJUČENI U TROŠKOVE </t>
  </si>
  <si>
    <t>660000</t>
  </si>
  <si>
    <t>Roba u skladištu namjenjena prodaji</t>
  </si>
  <si>
    <t>66</t>
  </si>
  <si>
    <t>ROBA</t>
  </si>
  <si>
    <t>6</t>
  </si>
  <si>
    <t xml:space="preserve">ZALIHE PROIZVODNJE U TOKU, PROIZVODA, ROBE I </t>
  </si>
  <si>
    <t>710000</t>
  </si>
  <si>
    <t>Nabavna vrijednost prodane robe</t>
  </si>
  <si>
    <t>71</t>
  </si>
  <si>
    <t xml:space="preserve">TROŠAK NABAVE (nabavna vrijednost) PRODANE </t>
  </si>
  <si>
    <t>Zatezne kamate</t>
  </si>
  <si>
    <t>721020</t>
  </si>
  <si>
    <t>Zatezne kamate Porezna uprava</t>
  </si>
  <si>
    <t>724000</t>
  </si>
  <si>
    <t>Redovne kamate - kredit HPB 9920502702</t>
  </si>
  <si>
    <t>724010</t>
  </si>
  <si>
    <t>Redovne kamate - leasing 7904/20</t>
  </si>
  <si>
    <t>724011</t>
  </si>
  <si>
    <t>Redovne kamate - kredit ZABA 3279375059-5100587367</t>
  </si>
  <si>
    <t>72</t>
  </si>
  <si>
    <t>FINANCIJSKI RASHODI (TROŠKOVI)</t>
  </si>
  <si>
    <t>730100</t>
  </si>
  <si>
    <t>Rashod od prestanka priznavanja zemljišta</t>
  </si>
  <si>
    <t>73</t>
  </si>
  <si>
    <t>IZVANREDNI RASHODI</t>
  </si>
  <si>
    <t>TROŠKOVI POSLOVANJA</t>
  </si>
  <si>
    <t>751001</t>
  </si>
  <si>
    <t>Prihod od ulaznica i najma ležaljki - blagajna</t>
  </si>
  <si>
    <t>751020</t>
  </si>
  <si>
    <t>Prihod od ostalih usluga</t>
  </si>
  <si>
    <t>751030</t>
  </si>
  <si>
    <t>Prihod od najma opreme i vozila te ostalih usluga</t>
  </si>
  <si>
    <t>751031</t>
  </si>
  <si>
    <t>Prihod od prijevoza - ostalo</t>
  </si>
  <si>
    <t xml:space="preserve">Prihod od najma prostora - privremeno skladištenje </t>
  </si>
  <si>
    <t>751033</t>
  </si>
  <si>
    <t>Prihod od najma prostora - bazen</t>
  </si>
  <si>
    <t>751210</t>
  </si>
  <si>
    <t xml:space="preserve">Prihod od odvoza i deponiranja komunalnog otpada </t>
  </si>
  <si>
    <t>751220</t>
  </si>
  <si>
    <t xml:space="preserve">Prihod od korisnika usluge odvoza i deponiranja PO </t>
  </si>
  <si>
    <t>751310</t>
  </si>
  <si>
    <t>Prihod od deponiranja Jakob Beckera</t>
  </si>
  <si>
    <t>751320</t>
  </si>
  <si>
    <t>Prihod od deponiranja Sloboštine - Okučani</t>
  </si>
  <si>
    <t>751330</t>
  </si>
  <si>
    <t xml:space="preserve">Prihod od ostalih korisnika deponiranja komunalnog </t>
  </si>
  <si>
    <t>751340</t>
  </si>
  <si>
    <t>Prihod od deponiranja građevinskog otpada</t>
  </si>
  <si>
    <t>Prihod od odlaganja vrtnog otpada</t>
  </si>
  <si>
    <t>751370</t>
  </si>
  <si>
    <t xml:space="preserve">Prihod od zbrinjavanja otpada u reciklažnom dvorištu </t>
  </si>
  <si>
    <t>751371</t>
  </si>
  <si>
    <t xml:space="preserve">Prihod od usluge zbrinjavanja Ambalaže - povratna </t>
  </si>
  <si>
    <t>751372</t>
  </si>
  <si>
    <t xml:space="preserve">Prihod od usluge zbrinjavanja Ambalaže - ručno </t>
  </si>
  <si>
    <t>753200</t>
  </si>
  <si>
    <t>Prihod od subvencija - FZOIEU</t>
  </si>
  <si>
    <t>753300</t>
  </si>
  <si>
    <t>Prihod od povrata dijela trošarine na energente</t>
  </si>
  <si>
    <t>753301</t>
  </si>
  <si>
    <t>Prihod od subvencija - gradska blagajna</t>
  </si>
  <si>
    <t>753302</t>
  </si>
  <si>
    <t>Prihod od subvencija - kamate za kredit Bazeni</t>
  </si>
  <si>
    <t>75</t>
  </si>
  <si>
    <t>PRIHODI OD PRODAJE PROIZVODA I USLUGA</t>
  </si>
  <si>
    <t>761010</t>
  </si>
  <si>
    <t>Prihod od prodaje robe - kante, kontenjeri i ostalo</t>
  </si>
  <si>
    <t>761011</t>
  </si>
  <si>
    <t>Prihod od prodaje papira</t>
  </si>
  <si>
    <t>761020</t>
  </si>
  <si>
    <t>Prihod od prodaje robe - vreće za smeće</t>
  </si>
  <si>
    <t>761030</t>
  </si>
  <si>
    <t>Prihod od prodaje plastike</t>
  </si>
  <si>
    <t>761070</t>
  </si>
  <si>
    <t>Prihod od prodaje otpadnog metala (željezo,aluminij,</t>
  </si>
  <si>
    <t>76</t>
  </si>
  <si>
    <t>PRIHODI OD PRODAJE ROBE</t>
  </si>
  <si>
    <t>774100</t>
  </si>
  <si>
    <t>Prihod od kamata - zajam</t>
  </si>
  <si>
    <t>779000</t>
  </si>
  <si>
    <t>Prihod od kamata po viđenju</t>
  </si>
  <si>
    <t>779010</t>
  </si>
  <si>
    <t>Prihod od kamata - kupci</t>
  </si>
  <si>
    <t>77</t>
  </si>
  <si>
    <t>FINANCIJSKI PRIHODI</t>
  </si>
  <si>
    <t>780000</t>
  </si>
  <si>
    <t>Prihod od prodaje dugotrajne imovine</t>
  </si>
  <si>
    <t>Prihodi od naknadno naplaćenih potraživanja porez.</t>
  </si>
  <si>
    <t>783800</t>
  </si>
  <si>
    <t>Prihod od naplate troška ovrha kupaca (Centar likvidnosti)</t>
  </si>
  <si>
    <t>783801</t>
  </si>
  <si>
    <t>Prihod od naplate troška ovrha kupaca (javni bilj.+mat.tr.)</t>
  </si>
  <si>
    <t>786000</t>
  </si>
  <si>
    <t>Prihod od drž.potpora za pokriće troškova - fond</t>
  </si>
  <si>
    <t>786010</t>
  </si>
  <si>
    <t>Prihod od drž.potpora za pokriće troškova - grad N.G.</t>
  </si>
  <si>
    <t>Prihod od drž.potpora za pokriće troškova - grad NG</t>
  </si>
  <si>
    <t>786020</t>
  </si>
  <si>
    <t>Prihod od potpora za pokriće troškova SPS</t>
  </si>
  <si>
    <t>786030</t>
  </si>
  <si>
    <t>Prihod od potpora za pokriće troškova REŠETARI</t>
  </si>
  <si>
    <t>786040</t>
  </si>
  <si>
    <t>Prihod od potpora za pokriće troškova CERNIK</t>
  </si>
  <si>
    <t>786050</t>
  </si>
  <si>
    <t>Prihod od potpora za pokriće troškova DRAGALIĆ</t>
  </si>
  <si>
    <t>786060</t>
  </si>
  <si>
    <t xml:space="preserve">Prihod od potpora za pokriće troškova GORNJI </t>
  </si>
  <si>
    <t>786070</t>
  </si>
  <si>
    <t xml:space="preserve">Prihod od potpora za pokriće troškova STARA </t>
  </si>
  <si>
    <t>786100</t>
  </si>
  <si>
    <t>Prihod od drž. potpora za pokriće troškova energije</t>
  </si>
  <si>
    <t>786110</t>
  </si>
  <si>
    <t>Prihod od drž. potpora za pokriće tr. energije Bazen</t>
  </si>
  <si>
    <t>789000</t>
  </si>
  <si>
    <t>Ostali prihodi - prefakturiranja</t>
  </si>
  <si>
    <t>789001</t>
  </si>
  <si>
    <t>Ostali prihodi - prefakturirajne Bazen</t>
  </si>
  <si>
    <t>789130</t>
  </si>
  <si>
    <t>Ostali prihodi - usklađenje kartice kupaca</t>
  </si>
  <si>
    <t>78</t>
  </si>
  <si>
    <t>IZVANREDNI PRIHODI</t>
  </si>
  <si>
    <t>UKUPNO PRIHODI</t>
  </si>
  <si>
    <t>7</t>
  </si>
  <si>
    <t>DOBIT</t>
  </si>
  <si>
    <t>Ur.br: 2024-INT-028-1</t>
  </si>
  <si>
    <t>Datum 19.04.2024.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</si>
</sst>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\."/>
    <numFmt numFmtId="165" formatCode="hh:mm:ss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Arimo"/>
      <family val="2"/>
    </font>
    <font>
      <sz val="8"/>
      <color rgb="FF000000"/>
      <name val="Arimo"/>
      <family val="2"/>
    </font>
    <font>
      <b/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b/>
      <sz val="12"/>
      <color rgb="FF000000"/>
      <name val="Arimo"/>
      <family val="2"/>
    </font>
    <font>
      <b/>
      <sz val="9"/>
      <color theme="1"/>
      <name val="Arial"/>
      <family val="2"/>
      <charset val="238"/>
    </font>
    <font>
      <b/>
      <sz val="9"/>
      <color rgb="FF000000"/>
      <name val="Arimo"/>
      <family val="2"/>
      <charset val="238"/>
    </font>
    <font>
      <b/>
      <sz val="8"/>
      <color rgb="FF000000"/>
      <name val="Arimo"/>
      <charset val="238"/>
    </font>
    <font>
      <sz val="8"/>
      <color rgb="FF000000"/>
      <name val="Arimo"/>
      <charset val="238"/>
    </font>
    <font>
      <b/>
      <sz val="10"/>
      <color rgb="FF000000"/>
      <name val="Arimo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gradientFill degree="90">
        <stop position="0">
          <color theme="0" tint="-0.49803155613879818"/>
        </stop>
        <stop position="0.5">
          <color theme="0" tint="-0.25098422193060094"/>
        </stop>
        <stop position="1">
          <color theme="0" tint="-0.49803155613879818"/>
        </stop>
      </gradientFill>
    </fill>
    <fill>
      <patternFill patternType="solid">
        <fgColor rgb="FFFFFFFF"/>
        <bgColor rgb="FFFFFFFF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2" borderId="0" xfId="0" applyFont="1" applyFill="1" applyAlignment="1">
      <alignment horizontal="left" vertical="top" wrapText="1"/>
    </xf>
    <xf numFmtId="0" fontId="0" fillId="2" borderId="0" xfId="0" applyFill="1" applyAlignment="1" applyProtection="1">
      <alignment wrapText="1"/>
      <protection locked="0"/>
    </xf>
    <xf numFmtId="0" fontId="3" fillId="2" borderId="0" xfId="0" applyFont="1" applyFill="1" applyAlignment="1">
      <alignment horizontal="right" vertical="top" wrapText="1"/>
    </xf>
    <xf numFmtId="164" fontId="3" fillId="2" borderId="0" xfId="0" applyNumberFormat="1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165" fontId="3" fillId="2" borderId="0" xfId="0" applyNumberFormat="1" applyFont="1" applyFill="1" applyAlignment="1">
      <alignment horizontal="left" vertical="top" wrapText="1"/>
    </xf>
    <xf numFmtId="0" fontId="4" fillId="2" borderId="0" xfId="0" applyFont="1" applyFill="1" applyAlignment="1" applyProtection="1">
      <alignment wrapText="1"/>
      <protection locked="0"/>
    </xf>
    <xf numFmtId="0" fontId="5" fillId="2" borderId="0" xfId="0" applyFont="1" applyFill="1" applyAlignment="1" applyProtection="1">
      <alignment wrapText="1"/>
      <protection locked="0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top" wrapText="1"/>
    </xf>
    <xf numFmtId="0" fontId="6" fillId="2" borderId="0" xfId="0" applyFont="1" applyFill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 applyProtection="1">
      <alignment horizontal="center" vertical="center" wrapText="1"/>
      <protection hidden="1"/>
    </xf>
    <xf numFmtId="0" fontId="7" fillId="3" borderId="3" xfId="0" applyFont="1" applyFill="1" applyBorder="1" applyAlignment="1" applyProtection="1">
      <alignment horizontal="center" vertical="center" wrapText="1"/>
      <protection hidden="1"/>
    </xf>
    <xf numFmtId="0" fontId="7" fillId="3" borderId="2" xfId="0" applyFont="1" applyFill="1" applyBorder="1" applyAlignment="1" applyProtection="1">
      <alignment horizontal="center" vertical="center" wrapText="1"/>
      <protection hidden="1"/>
    </xf>
    <xf numFmtId="0" fontId="7" fillId="3" borderId="3" xfId="0" applyFont="1" applyFill="1" applyBorder="1" applyAlignment="1" applyProtection="1">
      <alignment horizontal="center" vertical="center" wrapText="1"/>
      <protection hidden="1"/>
    </xf>
    <xf numFmtId="0" fontId="3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4" fontId="8" fillId="2" borderId="0" xfId="0" applyNumberFormat="1" applyFont="1" applyFill="1" applyAlignment="1">
      <alignment horizontal="right" vertical="center" wrapText="1"/>
    </xf>
    <xf numFmtId="4" fontId="3" fillId="2" borderId="0" xfId="0" applyNumberFormat="1" applyFont="1" applyFill="1" applyAlignment="1">
      <alignment vertical="center" wrapText="1"/>
    </xf>
    <xf numFmtId="4" fontId="3" fillId="2" borderId="5" xfId="0" applyNumberFormat="1" applyFont="1" applyFill="1" applyBorder="1" applyAlignment="1">
      <alignment vertical="center" wrapText="1"/>
    </xf>
    <xf numFmtId="4" fontId="3" fillId="4" borderId="5" xfId="0" applyNumberFormat="1" applyFont="1" applyFill="1" applyBorder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4" fontId="3" fillId="2" borderId="5" xfId="0" applyNumberFormat="1" applyFont="1" applyFill="1" applyBorder="1" applyAlignment="1">
      <alignment horizontal="right" vertical="center" wrapText="1"/>
    </xf>
    <xf numFmtId="4" fontId="3" fillId="2" borderId="0" xfId="0" applyNumberFormat="1" applyFont="1" applyFill="1" applyAlignment="1">
      <alignment horizontal="right" vertical="center" wrapText="1"/>
    </xf>
    <xf numFmtId="0" fontId="2" fillId="5" borderId="4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left" vertical="center" wrapText="1"/>
    </xf>
    <xf numFmtId="0" fontId="2" fillId="5" borderId="0" xfId="0" applyFont="1" applyFill="1" applyAlignment="1">
      <alignment horizontal="left" vertical="center" wrapText="1"/>
    </xf>
    <xf numFmtId="4" fontId="8" fillId="5" borderId="0" xfId="0" applyNumberFormat="1" applyFont="1" applyFill="1" applyAlignment="1">
      <alignment horizontal="right" vertical="center" wrapText="1"/>
    </xf>
    <xf numFmtId="4" fontId="2" fillId="5" borderId="0" xfId="0" applyNumberFormat="1" applyFont="1" applyFill="1" applyAlignment="1">
      <alignment vertical="center" wrapText="1"/>
    </xf>
    <xf numFmtId="4" fontId="9" fillId="5" borderId="5" xfId="0" applyNumberFormat="1" applyFont="1" applyFill="1" applyBorder="1" applyAlignment="1">
      <alignment vertical="center" wrapText="1"/>
    </xf>
    <xf numFmtId="4" fontId="10" fillId="5" borderId="5" xfId="0" applyNumberFormat="1" applyFont="1" applyFill="1" applyBorder="1" applyAlignment="1">
      <alignment vertical="center" wrapText="1"/>
    </xf>
    <xf numFmtId="4" fontId="2" fillId="5" borderId="5" xfId="0" applyNumberFormat="1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4" fontId="2" fillId="2" borderId="0" xfId="0" applyNumberFormat="1" applyFont="1" applyFill="1" applyAlignment="1">
      <alignment vertical="center" wrapText="1"/>
    </xf>
    <xf numFmtId="4" fontId="2" fillId="2" borderId="5" xfId="0" applyNumberFormat="1" applyFont="1" applyFill="1" applyBorder="1" applyAlignment="1">
      <alignment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4" fontId="11" fillId="2" borderId="0" xfId="0" applyNumberFormat="1" applyFont="1" applyFill="1" applyAlignment="1">
      <alignment vertical="center" wrapText="1"/>
    </xf>
    <xf numFmtId="4" fontId="11" fillId="2" borderId="5" xfId="0" applyNumberFormat="1" applyFont="1" applyFill="1" applyBorder="1" applyAlignment="1">
      <alignment vertical="center" wrapText="1"/>
    </xf>
    <xf numFmtId="0" fontId="12" fillId="0" borderId="0" xfId="0" applyFont="1"/>
    <xf numFmtId="9" fontId="0" fillId="0" borderId="0" xfId="1" applyFont="1"/>
    <xf numFmtId="0" fontId="11" fillId="2" borderId="6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" fontId="8" fillId="2" borderId="1" xfId="0" applyNumberFormat="1" applyFont="1" applyFill="1" applyBorder="1" applyAlignment="1">
      <alignment horizontal="right" vertical="center" wrapText="1"/>
    </xf>
    <xf numFmtId="4" fontId="11" fillId="2" borderId="1" xfId="0" applyNumberFormat="1" applyFont="1" applyFill="1" applyBorder="1" applyAlignment="1">
      <alignment horizontal="right" vertical="center" wrapText="1"/>
    </xf>
    <xf numFmtId="4" fontId="11" fillId="2" borderId="7" xfId="0" applyNumberFormat="1" applyFont="1" applyFill="1" applyBorder="1" applyAlignment="1">
      <alignment horizontal="right" vertical="center" wrapText="1"/>
    </xf>
    <xf numFmtId="0" fontId="4" fillId="0" borderId="0" xfId="0" applyFont="1"/>
    <xf numFmtId="0" fontId="5" fillId="0" borderId="0" xfId="0" applyFont="1"/>
  </cellXfs>
  <cellStyles count="2">
    <cellStyle name="Normalno" xfId="0" builtinId="0"/>
    <cellStyle name="Postota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ea\Desktop\Odlagali&#353;te%20d.o.o%20obrasci\Zavr&#353;ni%20i%20nadzorni%20odbor\FINANCIJSKI%20PLAN\Financijski%20plan%20za%202023\Izmjene%20i%20izvr&#353;enje%20financijskog%20plana%20za%202023.xlsx" TargetMode="External"/><Relationship Id="rId1" Type="http://schemas.openxmlformats.org/officeDocument/2006/relationships/externalLinkPath" Target="Odlagali&#353;te%20d.o.o%20obrasci/Zavr&#353;ni%20i%20nadzorni%20odbor/FINANCIJSKI%20PLAN/Financijski%20plan%20za%202023/Izmjene%20i%20izvr&#353;enje%20financijskog%20plana%20za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zvršenje Financijskog plana 23"/>
      <sheetName val="Izmjene Financijskog plana 2023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C1555-8F7B-4892-91F3-37B43C830E20}">
  <sheetPr>
    <outlinePr summaryBelow="0"/>
  </sheetPr>
  <dimension ref="A1:L303"/>
  <sheetViews>
    <sheetView tabSelected="1" view="pageBreakPreview" zoomScaleNormal="100" zoomScaleSheetLayoutView="100" workbookViewId="0">
      <selection activeCell="C303" sqref="C303"/>
    </sheetView>
  </sheetViews>
  <sheetFormatPr defaultRowHeight="15"/>
  <cols>
    <col min="1" max="1" width="14.5703125" customWidth="1"/>
    <col min="3" max="3" width="31" customWidth="1"/>
    <col min="4" max="4" width="0.5703125" style="53" customWidth="1"/>
    <col min="5" max="5" width="0.140625" hidden="1" customWidth="1"/>
    <col min="6" max="7" width="13.28515625" style="54" customWidth="1"/>
    <col min="8" max="8" width="12.42578125" customWidth="1"/>
  </cols>
  <sheetData>
    <row r="1" spans="1:8" ht="12" customHeight="1">
      <c r="A1" s="1" t="s">
        <v>0</v>
      </c>
      <c r="B1" s="1"/>
      <c r="C1" s="2"/>
      <c r="D1" s="3"/>
      <c r="E1" s="2"/>
      <c r="F1" s="4"/>
      <c r="G1" s="4"/>
    </row>
    <row r="2" spans="1:8" ht="12" customHeight="1">
      <c r="A2" s="5"/>
      <c r="B2" s="5"/>
      <c r="C2" s="2"/>
      <c r="D2" s="3"/>
      <c r="E2" s="2"/>
      <c r="F2" s="6"/>
      <c r="G2" s="6"/>
    </row>
    <row r="3" spans="1:8" ht="12" customHeight="1">
      <c r="A3" s="5" t="s">
        <v>1</v>
      </c>
      <c r="B3" s="5"/>
      <c r="C3" s="2"/>
      <c r="D3" s="7"/>
      <c r="E3" s="2"/>
      <c r="F3" s="8"/>
      <c r="G3" s="8"/>
    </row>
    <row r="4" spans="1:8" ht="12" customHeight="1">
      <c r="A4" s="5" t="s">
        <v>2</v>
      </c>
      <c r="B4" s="5"/>
      <c r="C4" s="2"/>
      <c r="D4" s="7"/>
      <c r="E4" s="2"/>
      <c r="F4" s="8"/>
      <c r="G4" s="8"/>
    </row>
    <row r="5" spans="1:8" ht="12" customHeight="1">
      <c r="A5" s="5" t="s">
        <v>3</v>
      </c>
      <c r="B5" s="5"/>
      <c r="C5" s="2"/>
      <c r="D5" s="7"/>
      <c r="E5" s="2"/>
      <c r="F5" s="8"/>
      <c r="G5" s="8"/>
    </row>
    <row r="6" spans="1:8" ht="30.75" customHeight="1">
      <c r="A6" s="9" t="s">
        <v>4</v>
      </c>
      <c r="B6" s="9"/>
      <c r="C6" s="9"/>
      <c r="D6" s="9"/>
      <c r="E6" s="9"/>
      <c r="F6" s="9"/>
      <c r="G6" s="9"/>
      <c r="H6" s="9"/>
    </row>
    <row r="7" spans="1:8" ht="6.75" customHeight="1">
      <c r="A7" s="10"/>
      <c r="B7" s="10"/>
      <c r="C7" s="10"/>
      <c r="D7" s="10"/>
      <c r="E7" s="10"/>
      <c r="F7" s="10"/>
      <c r="G7" s="11"/>
    </row>
    <row r="8" spans="1:8" ht="9" customHeight="1">
      <c r="A8" s="12"/>
      <c r="B8" s="12"/>
      <c r="C8" s="12"/>
      <c r="D8" s="12"/>
      <c r="E8" s="12"/>
      <c r="F8" s="11"/>
      <c r="G8" s="11"/>
    </row>
    <row r="9" spans="1:8" ht="46.5" customHeight="1">
      <c r="A9" s="13" t="s">
        <v>5</v>
      </c>
      <c r="B9" s="14" t="s">
        <v>6</v>
      </c>
      <c r="C9" s="14"/>
      <c r="D9" s="14" t="s">
        <v>7</v>
      </c>
      <c r="E9" s="15"/>
      <c r="F9" s="16" t="s">
        <v>8</v>
      </c>
      <c r="G9" s="16" t="s">
        <v>9</v>
      </c>
      <c r="H9" s="16" t="s">
        <v>10</v>
      </c>
    </row>
    <row r="10" spans="1:8">
      <c r="A10" s="17" t="s">
        <v>11</v>
      </c>
      <c r="B10" s="18" t="s">
        <v>12</v>
      </c>
      <c r="C10" s="19"/>
      <c r="D10" s="20">
        <v>31192.488000000005</v>
      </c>
      <c r="E10" s="21">
        <v>3449.94</v>
      </c>
      <c r="F10" s="22">
        <v>4139.9279999999999</v>
      </c>
      <c r="G10" s="22">
        <v>2530</v>
      </c>
      <c r="H10" s="22">
        <v>2019.98</v>
      </c>
    </row>
    <row r="11" spans="1:8">
      <c r="A11" s="17" t="s">
        <v>13</v>
      </c>
      <c r="B11" s="18" t="s">
        <v>14</v>
      </c>
      <c r="C11" s="19"/>
      <c r="D11" s="20">
        <v>21780</v>
      </c>
      <c r="E11" s="21">
        <v>2408.92</v>
      </c>
      <c r="F11" s="22">
        <v>2890.7039999999997</v>
      </c>
      <c r="G11" s="22">
        <v>3500</v>
      </c>
      <c r="H11" s="22">
        <v>3180</v>
      </c>
    </row>
    <row r="12" spans="1:8">
      <c r="A12" s="17" t="s">
        <v>15</v>
      </c>
      <c r="B12" s="18" t="s">
        <v>16</v>
      </c>
      <c r="C12" s="19"/>
      <c r="D12" s="20">
        <v>10656</v>
      </c>
      <c r="E12" s="21">
        <v>1178.58</v>
      </c>
      <c r="F12" s="22">
        <v>1414.2959999999998</v>
      </c>
      <c r="G12" s="22">
        <v>2414.2959999999998</v>
      </c>
      <c r="H12" s="22">
        <v>2100</v>
      </c>
    </row>
    <row r="13" spans="1:8">
      <c r="A13" s="17" t="s">
        <v>17</v>
      </c>
      <c r="B13" s="18" t="s">
        <v>18</v>
      </c>
      <c r="C13" s="19"/>
      <c r="D13" s="20">
        <v>56540.819999999992</v>
      </c>
      <c r="E13" s="21">
        <v>6253.55</v>
      </c>
      <c r="F13" s="22">
        <v>7504.26</v>
      </c>
      <c r="G13" s="22">
        <v>7504.26</v>
      </c>
      <c r="H13" s="22">
        <v>7005.48</v>
      </c>
    </row>
    <row r="14" spans="1:8">
      <c r="A14" s="17" t="s">
        <v>19</v>
      </c>
      <c r="B14" s="18" t="s">
        <v>20</v>
      </c>
      <c r="C14" s="19"/>
      <c r="D14" s="20">
        <v>4146.12</v>
      </c>
      <c r="E14" s="21">
        <v>458.57</v>
      </c>
      <c r="F14" s="22">
        <v>550.28399999999999</v>
      </c>
      <c r="G14" s="22">
        <v>1000</v>
      </c>
      <c r="H14" s="22">
        <v>750.96</v>
      </c>
    </row>
    <row r="15" spans="1:8">
      <c r="A15" s="17" t="s">
        <v>21</v>
      </c>
      <c r="B15" s="18" t="s">
        <v>22</v>
      </c>
      <c r="C15" s="19"/>
      <c r="D15" s="20">
        <v>0</v>
      </c>
      <c r="E15" s="21"/>
      <c r="F15" s="22">
        <v>0</v>
      </c>
      <c r="G15" s="22">
        <v>100</v>
      </c>
      <c r="H15" s="22">
        <v>5</v>
      </c>
    </row>
    <row r="16" spans="1:8">
      <c r="A16" s="17" t="s">
        <v>23</v>
      </c>
      <c r="B16" s="18" t="s">
        <v>24</v>
      </c>
      <c r="C16" s="19"/>
      <c r="D16" s="20">
        <v>0</v>
      </c>
      <c r="E16" s="21"/>
      <c r="F16" s="22">
        <v>0</v>
      </c>
      <c r="G16" s="22">
        <v>0</v>
      </c>
      <c r="H16" s="22">
        <v>0</v>
      </c>
    </row>
    <row r="17" spans="1:8">
      <c r="A17" s="17" t="s">
        <v>25</v>
      </c>
      <c r="B17" s="18" t="s">
        <v>26</v>
      </c>
      <c r="C17" s="19"/>
      <c r="D17" s="20">
        <v>48734.64</v>
      </c>
      <c r="E17" s="21">
        <v>5390.17</v>
      </c>
      <c r="F17" s="22">
        <v>6468.2040000000006</v>
      </c>
      <c r="G17" s="22">
        <v>16468.204000000002</v>
      </c>
      <c r="H17" s="23">
        <v>16451.490000000002</v>
      </c>
    </row>
    <row r="18" spans="1:8">
      <c r="A18" s="17" t="s">
        <v>27</v>
      </c>
      <c r="B18" s="18" t="s">
        <v>28</v>
      </c>
      <c r="C18" s="19"/>
      <c r="D18" s="20">
        <v>11149.356</v>
      </c>
      <c r="E18" s="21">
        <v>1233.1300000000001</v>
      </c>
      <c r="F18" s="22">
        <v>1479.7560000000003</v>
      </c>
      <c r="G18" s="22">
        <v>2979.7559999999999</v>
      </c>
      <c r="H18" s="24">
        <v>2681.25</v>
      </c>
    </row>
    <row r="19" spans="1:8">
      <c r="A19" s="17" t="s">
        <v>29</v>
      </c>
      <c r="B19" s="18" t="s">
        <v>30</v>
      </c>
      <c r="C19" s="19"/>
      <c r="D19" s="20">
        <v>34651.403999999995</v>
      </c>
      <c r="E19" s="21">
        <v>3832.52</v>
      </c>
      <c r="F19" s="22">
        <v>4599.0240000000003</v>
      </c>
      <c r="G19" s="22">
        <v>8500</v>
      </c>
      <c r="H19" s="25">
        <v>8312.27</v>
      </c>
    </row>
    <row r="20" spans="1:8">
      <c r="A20" s="17" t="s">
        <v>31</v>
      </c>
      <c r="B20" s="18" t="s">
        <v>32</v>
      </c>
      <c r="C20" s="19"/>
      <c r="D20" s="20">
        <v>13553.412</v>
      </c>
      <c r="E20" s="21">
        <v>1499.05</v>
      </c>
      <c r="F20" s="22">
        <v>1798.8600000000001</v>
      </c>
      <c r="G20" s="22">
        <v>2500</v>
      </c>
      <c r="H20" s="25">
        <v>2430.35</v>
      </c>
    </row>
    <row r="21" spans="1:8">
      <c r="A21" s="17" t="s">
        <v>33</v>
      </c>
      <c r="B21" s="18" t="s">
        <v>34</v>
      </c>
      <c r="C21" s="19"/>
      <c r="D21" s="20">
        <v>307986.45600000001</v>
      </c>
      <c r="E21" s="21">
        <v>34064.03</v>
      </c>
      <c r="F21" s="22">
        <v>40876.835999999996</v>
      </c>
      <c r="G21" s="22">
        <v>30000</v>
      </c>
      <c r="H21" s="22">
        <v>25308.52</v>
      </c>
    </row>
    <row r="22" spans="1:8">
      <c r="A22" s="17" t="s">
        <v>35</v>
      </c>
      <c r="B22" s="18" t="s">
        <v>36</v>
      </c>
      <c r="C22" s="19"/>
      <c r="D22" s="20">
        <v>13321.968000000001</v>
      </c>
      <c r="E22" s="21">
        <v>1473.44</v>
      </c>
      <c r="F22" s="22">
        <v>1768.1279999999999</v>
      </c>
      <c r="G22" s="22">
        <v>3000</v>
      </c>
      <c r="H22" s="22">
        <v>2918.44</v>
      </c>
    </row>
    <row r="23" spans="1:8">
      <c r="A23" s="17" t="s">
        <v>37</v>
      </c>
      <c r="B23" s="18" t="s">
        <v>38</v>
      </c>
      <c r="C23" s="19"/>
      <c r="D23" s="20">
        <v>5441.2559999999994</v>
      </c>
      <c r="E23" s="21">
        <v>601.82000000000005</v>
      </c>
      <c r="F23" s="22">
        <v>722.18399999999997</v>
      </c>
      <c r="G23" s="22">
        <v>1300</v>
      </c>
      <c r="H23" s="22">
        <v>1173.54</v>
      </c>
    </row>
    <row r="24" spans="1:8">
      <c r="A24" s="17" t="s">
        <v>39</v>
      </c>
      <c r="B24" s="18" t="s">
        <v>40</v>
      </c>
      <c r="C24" s="19"/>
      <c r="D24" s="20">
        <v>0</v>
      </c>
      <c r="E24" s="21"/>
      <c r="F24" s="22">
        <v>0</v>
      </c>
      <c r="G24" s="22">
        <v>0</v>
      </c>
      <c r="H24" s="22">
        <v>0</v>
      </c>
    </row>
    <row r="25" spans="1:8">
      <c r="A25" s="17" t="s">
        <v>41</v>
      </c>
      <c r="B25" s="18" t="s">
        <v>42</v>
      </c>
      <c r="C25" s="19"/>
      <c r="D25" s="20">
        <v>5565.9</v>
      </c>
      <c r="E25" s="21">
        <v>615.6</v>
      </c>
      <c r="F25" s="22">
        <v>738.72</v>
      </c>
      <c r="G25" s="22">
        <v>738.72</v>
      </c>
      <c r="H25" s="22">
        <v>383.06</v>
      </c>
    </row>
    <row r="26" spans="1:8">
      <c r="A26" s="17" t="s">
        <v>43</v>
      </c>
      <c r="B26" s="18" t="s">
        <v>44</v>
      </c>
      <c r="C26" s="19"/>
      <c r="D26" s="20">
        <v>2456.4119999999998</v>
      </c>
      <c r="E26" s="21">
        <v>271.69</v>
      </c>
      <c r="F26" s="22">
        <v>326.02800000000002</v>
      </c>
      <c r="G26" s="22">
        <v>100</v>
      </c>
      <c r="H26" s="22">
        <v>64.52</v>
      </c>
    </row>
    <row r="27" spans="1:8">
      <c r="A27" s="17" t="s">
        <v>45</v>
      </c>
      <c r="B27" s="18" t="s">
        <v>46</v>
      </c>
      <c r="C27" s="19"/>
      <c r="D27" s="20">
        <v>644.59199999999987</v>
      </c>
      <c r="E27" s="21">
        <v>71.3</v>
      </c>
      <c r="F27" s="22">
        <v>85.56</v>
      </c>
      <c r="G27" s="22">
        <v>102.7</v>
      </c>
      <c r="H27" s="22">
        <v>102.7</v>
      </c>
    </row>
    <row r="28" spans="1:8">
      <c r="A28" s="17" t="s">
        <v>47</v>
      </c>
      <c r="B28" s="18" t="s">
        <v>48</v>
      </c>
      <c r="C28" s="19"/>
      <c r="D28" s="20">
        <v>201.70800000000003</v>
      </c>
      <c r="E28" s="21">
        <v>22.31</v>
      </c>
      <c r="F28" s="22">
        <v>26.771999999999998</v>
      </c>
      <c r="G28" s="22">
        <v>26.771999999999998</v>
      </c>
      <c r="H28" s="22">
        <v>0</v>
      </c>
    </row>
    <row r="29" spans="1:8">
      <c r="A29" s="17" t="s">
        <v>49</v>
      </c>
      <c r="B29" s="18" t="s">
        <v>50</v>
      </c>
      <c r="C29" s="19"/>
      <c r="D29" s="20">
        <v>94127.856</v>
      </c>
      <c r="E29" s="21">
        <v>10410.780000000001</v>
      </c>
      <c r="F29" s="22">
        <v>12492.936</v>
      </c>
      <c r="G29" s="22">
        <v>12000</v>
      </c>
      <c r="H29" s="22">
        <v>9736.48</v>
      </c>
    </row>
    <row r="30" spans="1:8">
      <c r="A30" s="17" t="s">
        <v>51</v>
      </c>
      <c r="B30" s="18" t="s">
        <v>52</v>
      </c>
      <c r="C30" s="19"/>
      <c r="D30" s="20">
        <v>14540.652</v>
      </c>
      <c r="E30" s="21">
        <v>1608.24</v>
      </c>
      <c r="F30" s="22">
        <v>1929.8880000000001</v>
      </c>
      <c r="G30" s="22">
        <v>3000</v>
      </c>
      <c r="H30" s="22">
        <v>2760.19</v>
      </c>
    </row>
    <row r="31" spans="1:8">
      <c r="A31" s="17" t="s">
        <v>53</v>
      </c>
      <c r="B31" s="18" t="s">
        <v>54</v>
      </c>
      <c r="C31" s="19"/>
      <c r="D31" s="20">
        <v>11536.187999999998</v>
      </c>
      <c r="E31" s="21">
        <v>1275.93</v>
      </c>
      <c r="F31" s="22">
        <v>1531.116</v>
      </c>
      <c r="G31" s="22">
        <v>1300</v>
      </c>
      <c r="H31" s="22">
        <v>1300.22</v>
      </c>
    </row>
    <row r="32" spans="1:8">
      <c r="A32" s="17" t="s">
        <v>55</v>
      </c>
      <c r="B32" s="18" t="s">
        <v>56</v>
      </c>
      <c r="C32" s="19"/>
      <c r="D32" s="20">
        <v>64088.736000000004</v>
      </c>
      <c r="E32" s="21">
        <v>7088.37</v>
      </c>
      <c r="F32" s="22">
        <v>8506.0439999999999</v>
      </c>
      <c r="G32" s="22">
        <v>8506.0439999999999</v>
      </c>
      <c r="H32" s="22">
        <v>7556.92</v>
      </c>
    </row>
    <row r="33" spans="1:8">
      <c r="A33" s="17" t="s">
        <v>57</v>
      </c>
      <c r="B33" s="18" t="s">
        <v>58</v>
      </c>
      <c r="C33" s="19"/>
      <c r="D33" s="20">
        <v>11311.536</v>
      </c>
      <c r="E33" s="21">
        <v>1251.08</v>
      </c>
      <c r="F33" s="22">
        <v>1501.2959999999998</v>
      </c>
      <c r="G33" s="22">
        <v>1501.2959999999998</v>
      </c>
      <c r="H33" s="22">
        <v>913.25</v>
      </c>
    </row>
    <row r="34" spans="1:8">
      <c r="A34" s="17" t="s">
        <v>59</v>
      </c>
      <c r="B34" s="18" t="s">
        <v>60</v>
      </c>
      <c r="C34" s="19"/>
      <c r="D34" s="20">
        <v>14948.375999999998</v>
      </c>
      <c r="E34" s="21">
        <v>1653.33</v>
      </c>
      <c r="F34" s="22">
        <v>1983.9960000000001</v>
      </c>
      <c r="G34" s="22">
        <v>1983.9960000000001</v>
      </c>
      <c r="H34" s="22">
        <v>1788.87</v>
      </c>
    </row>
    <row r="35" spans="1:8">
      <c r="A35" s="17" t="s">
        <v>61</v>
      </c>
      <c r="B35" s="18" t="s">
        <v>62</v>
      </c>
      <c r="C35" s="19"/>
      <c r="D35" s="20">
        <v>1393.116</v>
      </c>
      <c r="E35" s="21">
        <v>154.09</v>
      </c>
      <c r="F35" s="22">
        <v>184.90800000000002</v>
      </c>
      <c r="G35" s="22">
        <v>400</v>
      </c>
      <c r="H35" s="22">
        <v>364.39</v>
      </c>
    </row>
    <row r="36" spans="1:8">
      <c r="A36" s="17" t="s">
        <v>63</v>
      </c>
      <c r="B36" s="18" t="s">
        <v>64</v>
      </c>
      <c r="C36" s="19"/>
      <c r="D36" s="20">
        <v>82885.535999999993</v>
      </c>
      <c r="E36" s="21">
        <v>9167.32</v>
      </c>
      <c r="F36" s="22">
        <v>11000.784</v>
      </c>
      <c r="G36" s="22">
        <v>12000</v>
      </c>
      <c r="H36" s="22">
        <v>11096.21</v>
      </c>
    </row>
    <row r="37" spans="1:8">
      <c r="A37" s="17" t="s">
        <v>65</v>
      </c>
      <c r="B37" s="18" t="s">
        <v>66</v>
      </c>
      <c r="C37" s="19"/>
      <c r="D37" s="20">
        <v>0</v>
      </c>
      <c r="E37" s="21"/>
      <c r="F37" s="22">
        <v>0</v>
      </c>
      <c r="G37" s="22">
        <v>0</v>
      </c>
      <c r="H37" s="22">
        <v>0</v>
      </c>
    </row>
    <row r="38" spans="1:8">
      <c r="A38" s="17" t="s">
        <v>67</v>
      </c>
      <c r="B38" s="18" t="s">
        <v>68</v>
      </c>
      <c r="C38" s="19"/>
      <c r="D38" s="20">
        <v>129643.41599999998</v>
      </c>
      <c r="E38" s="21">
        <v>14338.87</v>
      </c>
      <c r="F38" s="22">
        <v>17206.644</v>
      </c>
      <c r="G38" s="22">
        <v>10000</v>
      </c>
      <c r="H38" s="22">
        <v>6735.6</v>
      </c>
    </row>
    <row r="39" spans="1:8">
      <c r="A39" s="17" t="s">
        <v>69</v>
      </c>
      <c r="B39" s="18" t="s">
        <v>70</v>
      </c>
      <c r="C39" s="19"/>
      <c r="D39" s="20">
        <v>0</v>
      </c>
      <c r="E39" s="21"/>
      <c r="F39" s="22">
        <v>0</v>
      </c>
      <c r="G39" s="22">
        <v>0</v>
      </c>
      <c r="H39" s="22">
        <v>0</v>
      </c>
    </row>
    <row r="40" spans="1:8">
      <c r="A40" s="17" t="s">
        <v>71</v>
      </c>
      <c r="B40" s="18" t="s">
        <v>72</v>
      </c>
      <c r="C40" s="19"/>
      <c r="D40" s="20">
        <v>11416.02</v>
      </c>
      <c r="E40" s="21">
        <v>1262.6300000000001</v>
      </c>
      <c r="F40" s="22">
        <v>1515.1559999999999</v>
      </c>
      <c r="G40" s="22">
        <v>1300</v>
      </c>
      <c r="H40" s="22">
        <v>1096.48</v>
      </c>
    </row>
    <row r="41" spans="1:8">
      <c r="A41" s="17" t="s">
        <v>73</v>
      </c>
      <c r="B41" s="18" t="s">
        <v>74</v>
      </c>
      <c r="C41" s="19"/>
      <c r="D41" s="20">
        <v>3101.1000000000004</v>
      </c>
      <c r="E41" s="21">
        <v>342.99</v>
      </c>
      <c r="F41" s="22">
        <v>411.58799999999997</v>
      </c>
      <c r="G41" s="22">
        <v>411.58799999999997</v>
      </c>
      <c r="H41" s="22">
        <v>297.05</v>
      </c>
    </row>
    <row r="42" spans="1:8">
      <c r="A42" s="17" t="s">
        <v>75</v>
      </c>
      <c r="B42" s="18" t="s">
        <v>76</v>
      </c>
      <c r="C42" s="19"/>
      <c r="D42" s="20">
        <v>1126.3440000000001</v>
      </c>
      <c r="E42" s="21">
        <v>124.58</v>
      </c>
      <c r="F42" s="22">
        <v>149.49600000000001</v>
      </c>
      <c r="G42" s="22">
        <v>149.49600000000001</v>
      </c>
      <c r="H42" s="22">
        <v>144.47999999999999</v>
      </c>
    </row>
    <row r="43" spans="1:8">
      <c r="A43" s="17" t="s">
        <v>77</v>
      </c>
      <c r="B43" s="18" t="s">
        <v>78</v>
      </c>
      <c r="C43" s="19"/>
      <c r="D43" s="20">
        <v>8571.3240000000005</v>
      </c>
      <c r="E43" s="21">
        <v>948.02</v>
      </c>
      <c r="F43" s="22">
        <v>1137.6239999999998</v>
      </c>
      <c r="G43" s="22">
        <v>1000</v>
      </c>
      <c r="H43" s="22">
        <v>869.5</v>
      </c>
    </row>
    <row r="44" spans="1:8">
      <c r="A44" s="17" t="s">
        <v>79</v>
      </c>
      <c r="B44" s="18" t="s">
        <v>80</v>
      </c>
      <c r="C44" s="19"/>
      <c r="D44" s="20">
        <v>1310.04</v>
      </c>
      <c r="E44" s="21">
        <v>144.88999999999999</v>
      </c>
      <c r="F44" s="22">
        <v>173.86799999999999</v>
      </c>
      <c r="G44" s="22">
        <v>200</v>
      </c>
      <c r="H44" s="22">
        <v>182.94</v>
      </c>
    </row>
    <row r="45" spans="1:8">
      <c r="A45" s="17" t="s">
        <v>81</v>
      </c>
      <c r="B45" s="18" t="s">
        <v>82</v>
      </c>
      <c r="C45" s="19"/>
      <c r="D45" s="20">
        <v>86337.443999999989</v>
      </c>
      <c r="E45" s="21">
        <v>9549.1200000000008</v>
      </c>
      <c r="F45" s="22">
        <v>11458.944</v>
      </c>
      <c r="G45" s="22">
        <v>11000</v>
      </c>
      <c r="H45" s="22">
        <v>10259.11</v>
      </c>
    </row>
    <row r="46" spans="1:8">
      <c r="A46" s="17" t="s">
        <v>83</v>
      </c>
      <c r="B46" s="18" t="s">
        <v>84</v>
      </c>
      <c r="C46" s="19"/>
      <c r="D46" s="20">
        <v>897.3119999999999</v>
      </c>
      <c r="E46" s="21">
        <v>99.24</v>
      </c>
      <c r="F46" s="22">
        <v>119.08799999999999</v>
      </c>
      <c r="G46" s="22">
        <v>160</v>
      </c>
      <c r="H46" s="22">
        <v>160</v>
      </c>
    </row>
    <row r="47" spans="1:8">
      <c r="A47" s="17" t="s">
        <v>85</v>
      </c>
      <c r="B47" s="18" t="s">
        <v>86</v>
      </c>
      <c r="C47" s="19"/>
      <c r="D47" s="20">
        <v>78547.584000000003</v>
      </c>
      <c r="E47" s="21">
        <v>8687.57</v>
      </c>
      <c r="F47" s="22">
        <v>10425.083999999999</v>
      </c>
      <c r="G47" s="22">
        <v>10425.083999999999</v>
      </c>
      <c r="H47" s="22">
        <v>10240.73</v>
      </c>
    </row>
    <row r="48" spans="1:8">
      <c r="A48" s="17" t="s">
        <v>87</v>
      </c>
      <c r="B48" s="18" t="s">
        <v>88</v>
      </c>
      <c r="C48" s="19"/>
      <c r="D48" s="20">
        <v>55456.979999999996</v>
      </c>
      <c r="E48" s="21">
        <v>6133.68</v>
      </c>
      <c r="F48" s="22">
        <v>7360.4160000000011</v>
      </c>
      <c r="G48" s="22">
        <v>16000</v>
      </c>
      <c r="H48" s="22">
        <v>15809.45</v>
      </c>
    </row>
    <row r="49" spans="1:8">
      <c r="A49" s="17" t="s">
        <v>89</v>
      </c>
      <c r="B49" s="18" t="s">
        <v>90</v>
      </c>
      <c r="C49" s="19"/>
      <c r="D49" s="20">
        <v>9408.0839999999989</v>
      </c>
      <c r="E49" s="21">
        <v>1040.55</v>
      </c>
      <c r="F49" s="22">
        <v>1248.6599999999999</v>
      </c>
      <c r="G49" s="22">
        <v>1400</v>
      </c>
      <c r="H49" s="22">
        <v>1376.95</v>
      </c>
    </row>
    <row r="50" spans="1:8">
      <c r="A50" s="17" t="s">
        <v>91</v>
      </c>
      <c r="B50" s="18" t="s">
        <v>92</v>
      </c>
      <c r="C50" s="19"/>
      <c r="D50" s="20">
        <v>11760.072</v>
      </c>
      <c r="E50" s="21">
        <v>1300.69</v>
      </c>
      <c r="F50" s="22">
        <v>1560.8280000000002</v>
      </c>
      <c r="G50" s="22">
        <v>1800</v>
      </c>
      <c r="H50" s="22">
        <v>1721.23</v>
      </c>
    </row>
    <row r="51" spans="1:8">
      <c r="A51" s="17" t="s">
        <v>93</v>
      </c>
      <c r="B51" s="18" t="s">
        <v>94</v>
      </c>
      <c r="C51" s="19"/>
      <c r="D51" s="20">
        <v>264</v>
      </c>
      <c r="E51" s="21">
        <v>29.2</v>
      </c>
      <c r="F51" s="22">
        <v>35.04</v>
      </c>
      <c r="G51" s="22">
        <v>35.04</v>
      </c>
      <c r="H51" s="22">
        <v>0</v>
      </c>
    </row>
    <row r="52" spans="1:8">
      <c r="A52" s="17" t="s">
        <v>95</v>
      </c>
      <c r="B52" s="18" t="s">
        <v>96</v>
      </c>
      <c r="C52" s="19"/>
      <c r="D52" s="20">
        <v>1782.144</v>
      </c>
      <c r="E52" s="21">
        <v>197.11</v>
      </c>
      <c r="F52" s="22">
        <v>236.53200000000004</v>
      </c>
      <c r="G52" s="22">
        <v>300</v>
      </c>
      <c r="H52" s="22">
        <v>240</v>
      </c>
    </row>
    <row r="53" spans="1:8">
      <c r="A53" s="17" t="s">
        <v>97</v>
      </c>
      <c r="B53" s="18" t="s">
        <v>98</v>
      </c>
      <c r="C53" s="19"/>
      <c r="D53" s="20">
        <v>1620.576</v>
      </c>
      <c r="E53" s="21">
        <v>179.24</v>
      </c>
      <c r="F53" s="22">
        <v>215.08799999999999</v>
      </c>
      <c r="G53" s="22">
        <v>300</v>
      </c>
      <c r="H53" s="22">
        <v>240</v>
      </c>
    </row>
    <row r="54" spans="1:8">
      <c r="A54" s="17">
        <v>402003</v>
      </c>
      <c r="B54" s="18" t="s">
        <v>99</v>
      </c>
      <c r="C54" s="19"/>
      <c r="D54" s="20">
        <v>1620.576</v>
      </c>
      <c r="E54" s="21">
        <v>179.24</v>
      </c>
      <c r="F54" s="22">
        <v>0</v>
      </c>
      <c r="G54" s="22">
        <v>600</v>
      </c>
      <c r="H54" s="22">
        <v>531.25</v>
      </c>
    </row>
    <row r="55" spans="1:8">
      <c r="A55" s="17" t="s">
        <v>100</v>
      </c>
      <c r="B55" s="18" t="s">
        <v>101</v>
      </c>
      <c r="C55" s="19"/>
      <c r="D55" s="20">
        <v>12216</v>
      </c>
      <c r="E55" s="21">
        <v>1351.13</v>
      </c>
      <c r="F55" s="22">
        <v>1621.356</v>
      </c>
      <c r="G55" s="22">
        <v>0</v>
      </c>
      <c r="H55" s="22">
        <v>0</v>
      </c>
    </row>
    <row r="56" spans="1:8">
      <c r="A56" s="17" t="s">
        <v>102</v>
      </c>
      <c r="B56" s="18" t="s">
        <v>103</v>
      </c>
      <c r="C56" s="19"/>
      <c r="D56" s="20">
        <v>0</v>
      </c>
      <c r="E56" s="21"/>
      <c r="F56" s="22">
        <v>0</v>
      </c>
      <c r="G56" s="22">
        <v>0</v>
      </c>
      <c r="H56" s="22">
        <v>0</v>
      </c>
    </row>
    <row r="57" spans="1:8">
      <c r="A57" s="17" t="s">
        <v>104</v>
      </c>
      <c r="B57" s="18" t="s">
        <v>105</v>
      </c>
      <c r="C57" s="19"/>
      <c r="D57" s="20">
        <v>6639.5999999999995</v>
      </c>
      <c r="E57" s="21">
        <v>734.34</v>
      </c>
      <c r="F57" s="22">
        <v>881.20799999999997</v>
      </c>
      <c r="G57" s="22">
        <v>11422.39</v>
      </c>
      <c r="H57" s="25">
        <v>11422.39</v>
      </c>
    </row>
    <row r="58" spans="1:8">
      <c r="A58" s="17" t="s">
        <v>106</v>
      </c>
      <c r="B58" s="18" t="s">
        <v>107</v>
      </c>
      <c r="C58" s="19"/>
      <c r="D58" s="20">
        <v>1836</v>
      </c>
      <c r="E58" s="21">
        <v>203.07</v>
      </c>
      <c r="F58" s="22">
        <v>243.68399999999997</v>
      </c>
      <c r="G58" s="22">
        <v>252</v>
      </c>
      <c r="H58" s="25">
        <v>252</v>
      </c>
    </row>
    <row r="59" spans="1:8">
      <c r="A59" s="17" t="s">
        <v>108</v>
      </c>
      <c r="B59" s="18" t="s">
        <v>109</v>
      </c>
      <c r="C59" s="19"/>
      <c r="D59" s="20">
        <v>0</v>
      </c>
      <c r="E59" s="21"/>
      <c r="F59" s="22">
        <v>0</v>
      </c>
      <c r="G59" s="22">
        <v>700</v>
      </c>
      <c r="H59" s="25">
        <v>684</v>
      </c>
    </row>
    <row r="60" spans="1:8">
      <c r="A60" s="17" t="s">
        <v>110</v>
      </c>
      <c r="B60" s="18" t="s">
        <v>111</v>
      </c>
      <c r="C60" s="19"/>
      <c r="D60" s="20">
        <v>855.59999999999991</v>
      </c>
      <c r="E60" s="21">
        <v>94.63</v>
      </c>
      <c r="F60" s="22">
        <v>113.55599999999998</v>
      </c>
      <c r="G60" s="22">
        <v>0</v>
      </c>
      <c r="H60" s="22">
        <v>0</v>
      </c>
    </row>
    <row r="61" spans="1:8">
      <c r="A61" s="17" t="s">
        <v>112</v>
      </c>
      <c r="B61" s="18" t="s">
        <v>113</v>
      </c>
      <c r="C61" s="19"/>
      <c r="D61" s="20">
        <v>900.81600000000003</v>
      </c>
      <c r="E61" s="21">
        <v>99.63</v>
      </c>
      <c r="F61" s="22">
        <v>119.55599999999998</v>
      </c>
      <c r="G61" s="22">
        <v>200</v>
      </c>
      <c r="H61" s="25">
        <v>166.7</v>
      </c>
    </row>
    <row r="62" spans="1:8">
      <c r="A62" s="17" t="s">
        <v>114</v>
      </c>
      <c r="B62" s="18" t="s">
        <v>115</v>
      </c>
      <c r="C62" s="19"/>
      <c r="D62" s="20">
        <v>27649.680000000004</v>
      </c>
      <c r="E62" s="21">
        <v>3058.11</v>
      </c>
      <c r="F62" s="22">
        <v>3669.7320000000004</v>
      </c>
      <c r="G62" s="22">
        <v>4000</v>
      </c>
      <c r="H62" s="25">
        <v>3791.03</v>
      </c>
    </row>
    <row r="63" spans="1:8">
      <c r="A63" s="17" t="s">
        <v>116</v>
      </c>
      <c r="B63" s="18" t="s">
        <v>117</v>
      </c>
      <c r="C63" s="19"/>
      <c r="D63" s="20">
        <v>1229.9520000000002</v>
      </c>
      <c r="E63" s="21">
        <v>136.03</v>
      </c>
      <c r="F63" s="22">
        <v>163.23599999999999</v>
      </c>
      <c r="G63" s="22">
        <v>100</v>
      </c>
      <c r="H63" s="25">
        <v>94.29</v>
      </c>
    </row>
    <row r="64" spans="1:8">
      <c r="A64" s="17" t="s">
        <v>118</v>
      </c>
      <c r="B64" s="18" t="s">
        <v>119</v>
      </c>
      <c r="C64" s="19"/>
      <c r="D64" s="20">
        <v>17364.023999999998</v>
      </c>
      <c r="E64" s="21">
        <v>1920.49</v>
      </c>
      <c r="F64" s="22">
        <v>2304.5880000000002</v>
      </c>
      <c r="G64" s="22">
        <v>3400</v>
      </c>
      <c r="H64" s="25">
        <v>3321.57</v>
      </c>
    </row>
    <row r="65" spans="1:8">
      <c r="A65" s="17" t="s">
        <v>120</v>
      </c>
      <c r="B65" s="18" t="s">
        <v>121</v>
      </c>
      <c r="C65" s="19"/>
      <c r="D65" s="20">
        <v>157706.304</v>
      </c>
      <c r="E65" s="21">
        <v>17442.68</v>
      </c>
      <c r="F65" s="22">
        <v>20931.216</v>
      </c>
      <c r="G65" s="22">
        <v>14000</v>
      </c>
      <c r="H65" s="25">
        <v>13271.41</v>
      </c>
    </row>
    <row r="66" spans="1:8">
      <c r="A66" s="17" t="s">
        <v>122</v>
      </c>
      <c r="B66" s="18" t="s">
        <v>123</v>
      </c>
      <c r="C66" s="19"/>
      <c r="D66" s="20">
        <v>20344.536</v>
      </c>
      <c r="E66" s="21">
        <v>2250.16</v>
      </c>
      <c r="F66" s="22">
        <v>2700.192</v>
      </c>
      <c r="G66" s="22">
        <v>2700.192</v>
      </c>
      <c r="H66" s="25">
        <v>1869.49</v>
      </c>
    </row>
    <row r="67" spans="1:8">
      <c r="A67" s="17" t="s">
        <v>124</v>
      </c>
      <c r="B67" s="18" t="s">
        <v>125</v>
      </c>
      <c r="C67" s="19"/>
      <c r="D67" s="20">
        <v>10210.548000000003</v>
      </c>
      <c r="E67" s="21">
        <v>1129.32</v>
      </c>
      <c r="F67" s="22">
        <v>1355.1839999999997</v>
      </c>
      <c r="G67" s="22">
        <v>1355.1839999999997</v>
      </c>
      <c r="H67" s="25">
        <v>716.7</v>
      </c>
    </row>
    <row r="68" spans="1:8">
      <c r="A68" s="17" t="s">
        <v>126</v>
      </c>
      <c r="B68" s="18" t="s">
        <v>127</v>
      </c>
      <c r="C68" s="19"/>
      <c r="D68" s="20">
        <v>0</v>
      </c>
      <c r="E68" s="21"/>
      <c r="F68" s="22">
        <v>0</v>
      </c>
      <c r="G68" s="22">
        <v>1000</v>
      </c>
      <c r="H68" s="25">
        <v>805.85</v>
      </c>
    </row>
    <row r="69" spans="1:8">
      <c r="A69" s="17" t="s">
        <v>128</v>
      </c>
      <c r="B69" s="18" t="s">
        <v>129</v>
      </c>
      <c r="C69" s="19"/>
      <c r="D69" s="20">
        <v>17295.059999999998</v>
      </c>
      <c r="E69" s="21">
        <v>1912.87</v>
      </c>
      <c r="F69" s="22">
        <v>2295.4439999999995</v>
      </c>
      <c r="G69" s="22">
        <v>1200</v>
      </c>
      <c r="H69" s="25">
        <v>1153.47</v>
      </c>
    </row>
    <row r="70" spans="1:8">
      <c r="A70" s="17" t="s">
        <v>130</v>
      </c>
      <c r="B70" s="18" t="s">
        <v>131</v>
      </c>
      <c r="C70" s="19"/>
      <c r="D70" s="20">
        <v>1083.0479999999998</v>
      </c>
      <c r="E70" s="21">
        <v>119.79</v>
      </c>
      <c r="F70" s="22">
        <v>143.74800000000002</v>
      </c>
      <c r="G70" s="22">
        <v>143.74800000000002</v>
      </c>
      <c r="H70" s="25">
        <v>82.53</v>
      </c>
    </row>
    <row r="71" spans="1:8">
      <c r="A71" s="17" t="s">
        <v>132</v>
      </c>
      <c r="B71" s="18" t="s">
        <v>133</v>
      </c>
      <c r="C71" s="19"/>
      <c r="D71" s="20">
        <v>506.87999999999994</v>
      </c>
      <c r="E71" s="21">
        <v>56.06</v>
      </c>
      <c r="F71" s="22">
        <v>67.271999999999991</v>
      </c>
      <c r="G71" s="22">
        <v>67.271999999999991</v>
      </c>
      <c r="H71" s="25">
        <v>51.84</v>
      </c>
    </row>
    <row r="72" spans="1:8">
      <c r="A72" s="17" t="s">
        <v>134</v>
      </c>
      <c r="B72" s="18" t="s">
        <v>135</v>
      </c>
      <c r="C72" s="19"/>
      <c r="D72" s="20">
        <v>13443.755999999998</v>
      </c>
      <c r="E72" s="21">
        <v>1486.92</v>
      </c>
      <c r="F72" s="22">
        <v>1784.3040000000001</v>
      </c>
      <c r="G72" s="22">
        <v>784.3</v>
      </c>
      <c r="H72" s="25">
        <v>721.48</v>
      </c>
    </row>
    <row r="73" spans="1:8">
      <c r="A73" s="17" t="s">
        <v>136</v>
      </c>
      <c r="B73" s="18" t="s">
        <v>137</v>
      </c>
      <c r="C73" s="19"/>
      <c r="D73" s="20">
        <v>1434.2400000000002</v>
      </c>
      <c r="E73" s="21">
        <v>158.63</v>
      </c>
      <c r="F73" s="22">
        <v>190.35599999999999</v>
      </c>
      <c r="G73" s="22">
        <v>190.35599999999999</v>
      </c>
      <c r="H73" s="25">
        <v>10.18</v>
      </c>
    </row>
    <row r="74" spans="1:8">
      <c r="A74" s="17" t="s">
        <v>138</v>
      </c>
      <c r="B74" s="18" t="s">
        <v>139</v>
      </c>
      <c r="C74" s="19"/>
      <c r="D74" s="20">
        <v>1568.0280000000002</v>
      </c>
      <c r="E74" s="21">
        <v>173.43</v>
      </c>
      <c r="F74" s="22">
        <v>208.11599999999999</v>
      </c>
      <c r="G74" s="22">
        <v>1200</v>
      </c>
      <c r="H74" s="25">
        <v>1063.3599999999999</v>
      </c>
    </row>
    <row r="75" spans="1:8">
      <c r="A75" s="17" t="s">
        <v>140</v>
      </c>
      <c r="B75" s="18" t="s">
        <v>141</v>
      </c>
      <c r="C75" s="19"/>
      <c r="D75" s="20">
        <v>0</v>
      </c>
      <c r="E75" s="21"/>
      <c r="F75" s="22">
        <v>0</v>
      </c>
      <c r="G75" s="22">
        <v>0</v>
      </c>
      <c r="H75" s="22">
        <v>0</v>
      </c>
    </row>
    <row r="76" spans="1:8">
      <c r="A76" s="17" t="s">
        <v>142</v>
      </c>
      <c r="B76" s="18" t="s">
        <v>143</v>
      </c>
      <c r="C76" s="19"/>
      <c r="D76" s="20">
        <v>5666.7119999999995</v>
      </c>
      <c r="E76" s="21">
        <v>626.75</v>
      </c>
      <c r="F76" s="22">
        <v>752.09999999999991</v>
      </c>
      <c r="G76" s="22">
        <v>100</v>
      </c>
      <c r="H76" s="25">
        <v>10.18</v>
      </c>
    </row>
    <row r="77" spans="1:8">
      <c r="A77" s="17" t="s">
        <v>144</v>
      </c>
      <c r="B77" s="18" t="s">
        <v>145</v>
      </c>
      <c r="C77" s="19"/>
      <c r="D77" s="20">
        <v>0</v>
      </c>
      <c r="E77" s="21"/>
      <c r="F77" s="22">
        <v>0</v>
      </c>
      <c r="G77" s="22">
        <v>200</v>
      </c>
      <c r="H77" s="25">
        <v>101.01</v>
      </c>
    </row>
    <row r="78" spans="1:8">
      <c r="A78" s="17" t="s">
        <v>146</v>
      </c>
      <c r="B78" s="18" t="s">
        <v>147</v>
      </c>
      <c r="C78" s="19"/>
      <c r="D78" s="20">
        <v>0</v>
      </c>
      <c r="E78" s="21"/>
      <c r="F78" s="22">
        <v>0</v>
      </c>
      <c r="G78" s="22">
        <v>300</v>
      </c>
      <c r="H78" s="25">
        <v>239.5</v>
      </c>
    </row>
    <row r="79" spans="1:8">
      <c r="A79" s="17" t="s">
        <v>148</v>
      </c>
      <c r="B79" s="18" t="s">
        <v>149</v>
      </c>
      <c r="C79" s="19"/>
      <c r="D79" s="20">
        <v>1569.6000000000001</v>
      </c>
      <c r="E79" s="21">
        <v>173.6</v>
      </c>
      <c r="F79" s="22">
        <v>208.32</v>
      </c>
      <c r="G79" s="22">
        <v>250</v>
      </c>
      <c r="H79" s="25">
        <v>249.75</v>
      </c>
    </row>
    <row r="80" spans="1:8">
      <c r="A80" s="17" t="s">
        <v>150</v>
      </c>
      <c r="B80" s="18" t="s">
        <v>151</v>
      </c>
      <c r="C80" s="19"/>
      <c r="D80" s="20">
        <v>4525.7999999999993</v>
      </c>
      <c r="E80" s="21">
        <v>500.56</v>
      </c>
      <c r="F80" s="22">
        <v>600.67200000000003</v>
      </c>
      <c r="G80" s="22">
        <v>100</v>
      </c>
      <c r="H80" s="25">
        <v>62.4</v>
      </c>
    </row>
    <row r="81" spans="1:8">
      <c r="A81" s="17">
        <v>404023</v>
      </c>
      <c r="B81" s="18" t="s">
        <v>152</v>
      </c>
      <c r="C81" s="19"/>
      <c r="D81" s="20">
        <v>1493.9520000000002</v>
      </c>
      <c r="E81" s="21">
        <v>165.24</v>
      </c>
      <c r="F81" s="22">
        <v>0</v>
      </c>
      <c r="G81" s="22">
        <v>100</v>
      </c>
      <c r="H81" s="25">
        <v>27.1</v>
      </c>
    </row>
    <row r="82" spans="1:8">
      <c r="A82" s="17" t="s">
        <v>153</v>
      </c>
      <c r="B82" s="18" t="s">
        <v>154</v>
      </c>
      <c r="C82" s="19"/>
      <c r="D82" s="20">
        <v>1493.9520000000002</v>
      </c>
      <c r="E82" s="21">
        <v>165.24</v>
      </c>
      <c r="F82" s="22">
        <v>198.28800000000001</v>
      </c>
      <c r="G82" s="22">
        <v>2500</v>
      </c>
      <c r="H82" s="25">
        <v>2315.7199999999998</v>
      </c>
    </row>
    <row r="83" spans="1:8">
      <c r="A83" s="17" t="s">
        <v>155</v>
      </c>
      <c r="B83" s="18" t="s">
        <v>156</v>
      </c>
      <c r="C83" s="19"/>
      <c r="D83" s="20">
        <v>1507.92</v>
      </c>
      <c r="E83" s="21">
        <v>166.78</v>
      </c>
      <c r="F83" s="22">
        <v>200.13600000000002</v>
      </c>
      <c r="G83" s="22">
        <v>200.13600000000002</v>
      </c>
      <c r="H83" s="25">
        <v>130.6</v>
      </c>
    </row>
    <row r="84" spans="1:8">
      <c r="A84" s="17">
        <v>404028</v>
      </c>
      <c r="B84" s="18" t="s">
        <v>157</v>
      </c>
      <c r="C84" s="19"/>
      <c r="D84" s="20">
        <v>1507.92</v>
      </c>
      <c r="E84" s="21">
        <v>166.78</v>
      </c>
      <c r="F84" s="22">
        <v>0</v>
      </c>
      <c r="G84" s="22">
        <v>1000</v>
      </c>
      <c r="H84" s="25">
        <v>888</v>
      </c>
    </row>
    <row r="85" spans="1:8">
      <c r="A85" s="17" t="s">
        <v>158</v>
      </c>
      <c r="B85" s="18" t="s">
        <v>159</v>
      </c>
      <c r="C85" s="19"/>
      <c r="D85" s="20">
        <v>7632</v>
      </c>
      <c r="E85" s="21">
        <v>844.12</v>
      </c>
      <c r="F85" s="22">
        <v>1012.9440000000001</v>
      </c>
      <c r="G85" s="22">
        <v>0</v>
      </c>
      <c r="H85" s="22">
        <v>0</v>
      </c>
    </row>
    <row r="86" spans="1:8">
      <c r="A86" s="17" t="s">
        <v>160</v>
      </c>
      <c r="B86" s="18" t="s">
        <v>161</v>
      </c>
      <c r="C86" s="19"/>
      <c r="D86" s="20">
        <v>2040</v>
      </c>
      <c r="E86" s="21">
        <v>225.63</v>
      </c>
      <c r="F86" s="22">
        <v>270.75599999999997</v>
      </c>
      <c r="G86" s="22">
        <v>450</v>
      </c>
      <c r="H86" s="25">
        <v>448</v>
      </c>
    </row>
    <row r="87" spans="1:8">
      <c r="A87" s="17" t="s">
        <v>162</v>
      </c>
      <c r="B87" s="18" t="s">
        <v>163</v>
      </c>
      <c r="C87" s="19"/>
      <c r="D87" s="20">
        <v>758.40000000000009</v>
      </c>
      <c r="E87" s="21">
        <v>83.88</v>
      </c>
      <c r="F87" s="22">
        <v>100.65600000000001</v>
      </c>
      <c r="G87" s="22">
        <v>0</v>
      </c>
      <c r="H87" s="22">
        <v>0</v>
      </c>
    </row>
    <row r="88" spans="1:8">
      <c r="A88" s="17">
        <v>404109</v>
      </c>
      <c r="B88" s="18" t="s">
        <v>164</v>
      </c>
      <c r="C88" s="19"/>
      <c r="D88" s="20">
        <v>758.40000000000009</v>
      </c>
      <c r="E88" s="21">
        <v>83.88</v>
      </c>
      <c r="F88" s="22">
        <v>0</v>
      </c>
      <c r="G88" s="22">
        <v>1231.6199999999999</v>
      </c>
      <c r="H88" s="22">
        <v>1231.6199999999999</v>
      </c>
    </row>
    <row r="89" spans="1:8">
      <c r="A89" s="17" t="s">
        <v>165</v>
      </c>
      <c r="B89" s="18" t="s">
        <v>166</v>
      </c>
      <c r="C89" s="19"/>
      <c r="D89" s="20"/>
      <c r="E89" s="21"/>
      <c r="F89" s="22">
        <v>0</v>
      </c>
      <c r="G89" s="22">
        <v>24</v>
      </c>
      <c r="H89" s="25">
        <v>24</v>
      </c>
    </row>
    <row r="90" spans="1:8">
      <c r="A90" s="17" t="s">
        <v>167</v>
      </c>
      <c r="B90" s="18" t="s">
        <v>168</v>
      </c>
      <c r="C90" s="19"/>
      <c r="D90" s="20"/>
      <c r="E90" s="21"/>
      <c r="F90" s="22">
        <v>0</v>
      </c>
      <c r="G90" s="22">
        <v>30</v>
      </c>
      <c r="H90" s="25">
        <v>30</v>
      </c>
    </row>
    <row r="91" spans="1:8">
      <c r="A91" s="17" t="s">
        <v>169</v>
      </c>
      <c r="B91" s="18" t="s">
        <v>170</v>
      </c>
      <c r="C91" s="19"/>
      <c r="D91" s="20">
        <v>201.60000000000002</v>
      </c>
      <c r="E91" s="21">
        <v>22.3</v>
      </c>
      <c r="F91" s="22">
        <v>26.759999999999998</v>
      </c>
      <c r="G91" s="22">
        <v>48</v>
      </c>
      <c r="H91" s="25">
        <v>48</v>
      </c>
    </row>
    <row r="92" spans="1:8">
      <c r="A92" s="17" t="s">
        <v>171</v>
      </c>
      <c r="B92" s="18" t="s">
        <v>172</v>
      </c>
      <c r="C92" s="19"/>
      <c r="D92" s="20">
        <v>960</v>
      </c>
      <c r="E92" s="21">
        <v>106.18</v>
      </c>
      <c r="F92" s="22">
        <v>127.416</v>
      </c>
      <c r="G92" s="22">
        <v>127.416</v>
      </c>
      <c r="H92" s="25">
        <v>74.02</v>
      </c>
    </row>
    <row r="93" spans="1:8" ht="15" customHeight="1">
      <c r="A93" s="17" t="s">
        <v>173</v>
      </c>
      <c r="B93" s="18" t="s">
        <v>174</v>
      </c>
      <c r="C93" s="19"/>
      <c r="D93" s="20">
        <v>0</v>
      </c>
      <c r="E93" s="26">
        <v>1355.87</v>
      </c>
      <c r="F93" s="22">
        <v>0</v>
      </c>
      <c r="G93" s="25">
        <v>800</v>
      </c>
      <c r="H93" s="25">
        <v>739.2</v>
      </c>
    </row>
    <row r="94" spans="1:8" ht="15" customHeight="1">
      <c r="A94" s="17" t="s">
        <v>175</v>
      </c>
      <c r="B94" s="18" t="s">
        <v>176</v>
      </c>
      <c r="C94" s="19"/>
      <c r="D94" s="20">
        <v>0</v>
      </c>
      <c r="E94" s="26">
        <v>1355.87</v>
      </c>
      <c r="F94" s="22">
        <v>0</v>
      </c>
      <c r="G94" s="25">
        <v>800</v>
      </c>
      <c r="H94" s="25">
        <v>559.42999999999995</v>
      </c>
    </row>
    <row r="95" spans="1:8" ht="15" customHeight="1">
      <c r="A95" s="17" t="s">
        <v>177</v>
      </c>
      <c r="B95" s="18" t="s">
        <v>178</v>
      </c>
      <c r="C95" s="19"/>
      <c r="D95" s="20">
        <v>0</v>
      </c>
      <c r="E95" s="26">
        <v>1355.87</v>
      </c>
      <c r="F95" s="22">
        <v>0</v>
      </c>
      <c r="G95" s="25">
        <v>800</v>
      </c>
      <c r="H95" s="25">
        <v>624</v>
      </c>
    </row>
    <row r="96" spans="1:8">
      <c r="A96" s="17" t="s">
        <v>179</v>
      </c>
      <c r="B96" s="18" t="s">
        <v>180</v>
      </c>
      <c r="C96" s="19"/>
      <c r="D96" s="20">
        <v>0</v>
      </c>
      <c r="E96" s="26">
        <v>1355.87</v>
      </c>
      <c r="F96" s="22">
        <v>0</v>
      </c>
      <c r="G96" s="22">
        <v>8000</v>
      </c>
      <c r="H96" s="25">
        <v>7570.43</v>
      </c>
    </row>
    <row r="97" spans="1:8">
      <c r="A97" s="27" t="s">
        <v>181</v>
      </c>
      <c r="B97" s="28" t="s">
        <v>182</v>
      </c>
      <c r="C97" s="29"/>
      <c r="D97" s="30">
        <v>1582737.0240000002</v>
      </c>
      <c r="E97" s="31"/>
      <c r="F97" s="32">
        <f>F10+F11+F12+F13+F14+F15+F16+F17+F18+F19+F20+F21+F22+F23+F24+F25+F26+F27+F28+F29+F30+F31+F32+F33+F34+F35+F36+F37+F38+F39+F40+F41+F42+F43+F44+F45+F46+F47+F48+F49+F50+F51+F52+F53+F54+F55+F56+F57+F58+F59+F60+F61+F62+F63+F64+F65+F66+F67+F68+F69+F70+F71+F72+F73+F74+F75+F76+F77+F78+F79+F80+F82+F83+F85+F86+F87+F91+F92+F96</f>
        <v>210065.364</v>
      </c>
      <c r="G97" s="32">
        <f>G10+G11+G12+G13+G14+G15+G16+G17+G18+G19+G20+G21+G22+G23+G24+G25+G26+G27+G28+G29+G30+G31+G32+G33+G34+G35+G36+G37+G38+G39+G40+G41+G42+G43+G44+G45+G46+G47+G48+G49+G50+G51+G52+G53+G54+G55+G56+G57+G58+G59+G60+G61+G62+G63+G64+G65+G66+G67+G68+G69+G70+G71+G72+G73+G74+G75+G76+G77+G78+G79+G80+G81+G82+G83+G84+G85+G86+G87+G88+G89+G90+G91+G92+G93+G94+G95+G96</f>
        <v>238313.86599999998</v>
      </c>
      <c r="H97" s="32">
        <f>H10+H11+H12+H13+H14+H15+H16+H17+H18+H19+H20+H21+H22+H23+H24+H25+H26+H27+H28+H29+H30+H31+H32+H33+H34+H35+H36+H37+H38+H39+H40+H41+H42+H43+H44+H45+H46+H47+H48+H49+H50+H51+H52+H53+H54+H55+H56+H57+H58+H59+H60+H61+H62+H63+H64+H65+H66+H67+H68+H69+H70+H71+H72+H73+H74+H75+H76+H77+H78+H79+H80+H81+H82+H83+H84+H85+H86+H87+H88+H89+H90+H91+H92+H93+H94+H95+H96</f>
        <v>215160.11000000007</v>
      </c>
    </row>
    <row r="98" spans="1:8">
      <c r="A98" s="17" t="s">
        <v>183</v>
      </c>
      <c r="B98" s="18" t="s">
        <v>184</v>
      </c>
      <c r="C98" s="19"/>
      <c r="D98" s="20">
        <v>2544</v>
      </c>
      <c r="E98" s="21">
        <v>281.38</v>
      </c>
      <c r="F98" s="22">
        <v>337.65599999999995</v>
      </c>
      <c r="G98" s="22">
        <v>2200</v>
      </c>
      <c r="H98" s="25">
        <v>2195.63</v>
      </c>
    </row>
    <row r="99" spans="1:8">
      <c r="A99" s="17" t="s">
        <v>185</v>
      </c>
      <c r="B99" s="18" t="s">
        <v>186</v>
      </c>
      <c r="C99" s="19"/>
      <c r="D99" s="20">
        <v>22173.696000000004</v>
      </c>
      <c r="E99" s="21">
        <v>2452.4699999999998</v>
      </c>
      <c r="F99" s="22">
        <v>2942.9639999999999</v>
      </c>
      <c r="G99" s="22">
        <v>3500</v>
      </c>
      <c r="H99" s="25">
        <v>3458.4</v>
      </c>
    </row>
    <row r="100" spans="1:8">
      <c r="A100" s="17" t="s">
        <v>187</v>
      </c>
      <c r="B100" s="18" t="s">
        <v>188</v>
      </c>
      <c r="C100" s="19"/>
      <c r="D100" s="20">
        <v>41842.751999999993</v>
      </c>
      <c r="E100" s="21">
        <v>4627.91</v>
      </c>
      <c r="F100" s="22">
        <v>5553.4920000000002</v>
      </c>
      <c r="G100" s="22">
        <v>5800</v>
      </c>
      <c r="H100" s="25">
        <v>5727.21</v>
      </c>
    </row>
    <row r="101" spans="1:8">
      <c r="A101" s="17" t="s">
        <v>189</v>
      </c>
      <c r="B101" s="18" t="s">
        <v>190</v>
      </c>
      <c r="C101" s="19"/>
      <c r="D101" s="20">
        <v>1837.6559999999999</v>
      </c>
      <c r="E101" s="21">
        <v>203.24</v>
      </c>
      <c r="F101" s="22">
        <v>243.88800000000003</v>
      </c>
      <c r="G101" s="22">
        <v>552.04</v>
      </c>
      <c r="H101" s="25">
        <v>552.04</v>
      </c>
    </row>
    <row r="102" spans="1:8">
      <c r="A102" s="17" t="s">
        <v>191</v>
      </c>
      <c r="B102" s="18" t="s">
        <v>192</v>
      </c>
      <c r="C102" s="19"/>
      <c r="D102" s="20">
        <v>6000</v>
      </c>
      <c r="E102" s="21">
        <v>663.61</v>
      </c>
      <c r="F102" s="22">
        <v>796.33200000000011</v>
      </c>
      <c r="G102" s="22">
        <v>15000</v>
      </c>
      <c r="H102" s="25">
        <v>14411.49</v>
      </c>
    </row>
    <row r="103" spans="1:8">
      <c r="A103" s="17" t="s">
        <v>193</v>
      </c>
      <c r="B103" s="18" t="s">
        <v>194</v>
      </c>
      <c r="C103" s="19"/>
      <c r="D103" s="20">
        <v>7200</v>
      </c>
      <c r="E103" s="21">
        <v>796.34</v>
      </c>
      <c r="F103" s="22">
        <v>955.60799999999995</v>
      </c>
      <c r="G103" s="22">
        <v>0</v>
      </c>
      <c r="H103" s="22">
        <v>0</v>
      </c>
    </row>
    <row r="104" spans="1:8">
      <c r="A104" s="17" t="s">
        <v>195</v>
      </c>
      <c r="B104" s="18" t="s">
        <v>196</v>
      </c>
      <c r="C104" s="19"/>
      <c r="D104" s="20">
        <v>0</v>
      </c>
      <c r="E104" s="21"/>
      <c r="F104" s="22">
        <v>0</v>
      </c>
      <c r="G104" s="22">
        <v>1250</v>
      </c>
      <c r="H104" s="25">
        <v>1250</v>
      </c>
    </row>
    <row r="105" spans="1:8">
      <c r="A105" s="17" t="s">
        <v>197</v>
      </c>
      <c r="B105" s="18" t="s">
        <v>198</v>
      </c>
      <c r="C105" s="19"/>
      <c r="D105" s="20">
        <v>3689.5439999999999</v>
      </c>
      <c r="E105" s="21">
        <v>408.08</v>
      </c>
      <c r="F105" s="22">
        <v>489.69600000000003</v>
      </c>
      <c r="G105" s="22">
        <v>489.69600000000003</v>
      </c>
      <c r="H105" s="25">
        <v>295.33</v>
      </c>
    </row>
    <row r="106" spans="1:8">
      <c r="A106" s="17" t="s">
        <v>199</v>
      </c>
      <c r="B106" s="18" t="s">
        <v>200</v>
      </c>
      <c r="C106" s="19"/>
      <c r="D106" s="20">
        <v>6336</v>
      </c>
      <c r="E106" s="21">
        <v>700.78</v>
      </c>
      <c r="F106" s="22">
        <v>840.93600000000004</v>
      </c>
      <c r="G106" s="22">
        <v>10000</v>
      </c>
      <c r="H106" s="25">
        <v>9180</v>
      </c>
    </row>
    <row r="107" spans="1:8">
      <c r="A107" s="17" t="s">
        <v>201</v>
      </c>
      <c r="B107" s="18" t="s">
        <v>202</v>
      </c>
      <c r="C107" s="19"/>
      <c r="D107" s="20">
        <v>15552</v>
      </c>
      <c r="E107" s="21">
        <v>1720.11</v>
      </c>
      <c r="F107" s="22">
        <v>2064.1320000000001</v>
      </c>
      <c r="G107" s="22">
        <v>2064.1320000000001</v>
      </c>
      <c r="H107" s="25">
        <v>1866.18</v>
      </c>
    </row>
    <row r="108" spans="1:8">
      <c r="A108" s="17" t="s">
        <v>203</v>
      </c>
      <c r="B108" s="18" t="s">
        <v>204</v>
      </c>
      <c r="C108" s="19"/>
      <c r="D108" s="20">
        <v>80666.399999999994</v>
      </c>
      <c r="E108" s="21">
        <v>8921.91</v>
      </c>
      <c r="F108" s="22">
        <v>10706.292000000001</v>
      </c>
      <c r="G108" s="22">
        <v>17000</v>
      </c>
      <c r="H108" s="25">
        <v>16089.89</v>
      </c>
    </row>
    <row r="109" spans="1:8">
      <c r="A109" s="17" t="s">
        <v>205</v>
      </c>
      <c r="B109" s="18" t="s">
        <v>206</v>
      </c>
      <c r="C109" s="19"/>
      <c r="D109" s="20">
        <v>37160.399999999994</v>
      </c>
      <c r="E109" s="21">
        <v>4110.01</v>
      </c>
      <c r="F109" s="22">
        <v>4932.0120000000006</v>
      </c>
      <c r="G109" s="22">
        <v>4932.0120000000006</v>
      </c>
      <c r="H109" s="25">
        <v>4126.8</v>
      </c>
    </row>
    <row r="110" spans="1:8">
      <c r="A110" s="17" t="s">
        <v>207</v>
      </c>
      <c r="B110" s="18" t="s">
        <v>208</v>
      </c>
      <c r="C110" s="19"/>
      <c r="D110" s="20">
        <v>36222</v>
      </c>
      <c r="E110" s="21">
        <v>4006.24</v>
      </c>
      <c r="F110" s="22">
        <v>4807.4879999999994</v>
      </c>
      <c r="G110" s="22">
        <v>500</v>
      </c>
      <c r="H110" s="25">
        <v>304.95</v>
      </c>
    </row>
    <row r="111" spans="1:8">
      <c r="A111" s="17" t="s">
        <v>209</v>
      </c>
      <c r="B111" s="18" t="s">
        <v>210</v>
      </c>
      <c r="C111" s="19"/>
      <c r="D111" s="20">
        <v>2354.2799999999997</v>
      </c>
      <c r="E111" s="21">
        <v>260.39</v>
      </c>
      <c r="F111" s="22">
        <v>312.46799999999996</v>
      </c>
      <c r="G111" s="22">
        <v>9000</v>
      </c>
      <c r="H111" s="25">
        <v>8053.95</v>
      </c>
    </row>
    <row r="112" spans="1:8">
      <c r="A112" s="17" t="s">
        <v>211</v>
      </c>
      <c r="B112" s="18" t="s">
        <v>212</v>
      </c>
      <c r="C112" s="19"/>
      <c r="D112" s="20">
        <v>20349</v>
      </c>
      <c r="E112" s="21">
        <v>2250.65</v>
      </c>
      <c r="F112" s="22">
        <v>2700.7799999999997</v>
      </c>
      <c r="G112" s="22">
        <v>14000</v>
      </c>
      <c r="H112" s="25">
        <v>13783.58</v>
      </c>
    </row>
    <row r="113" spans="1:8">
      <c r="A113" s="17" t="s">
        <v>213</v>
      </c>
      <c r="B113" s="18" t="s">
        <v>214</v>
      </c>
      <c r="C113" s="19"/>
      <c r="D113" s="20">
        <v>4117.2000000000007</v>
      </c>
      <c r="E113" s="21">
        <v>455.37</v>
      </c>
      <c r="F113" s="22">
        <v>546.44399999999996</v>
      </c>
      <c r="G113" s="22">
        <v>200</v>
      </c>
      <c r="H113" s="25">
        <v>105.4</v>
      </c>
    </row>
    <row r="114" spans="1:8">
      <c r="A114" s="17" t="s">
        <v>215</v>
      </c>
      <c r="B114" s="18" t="s">
        <v>216</v>
      </c>
      <c r="C114" s="19"/>
      <c r="D114" s="20">
        <v>14519.423999999999</v>
      </c>
      <c r="E114" s="21">
        <v>1605.87</v>
      </c>
      <c r="F114" s="22">
        <v>1927.0439999999999</v>
      </c>
      <c r="G114" s="22">
        <v>6000</v>
      </c>
      <c r="H114" s="25">
        <v>5680.52</v>
      </c>
    </row>
    <row r="115" spans="1:8">
      <c r="A115" s="17" t="s">
        <v>217</v>
      </c>
      <c r="B115" s="18" t="s">
        <v>218</v>
      </c>
      <c r="C115" s="19"/>
      <c r="D115" s="20">
        <v>210462.61199999999</v>
      </c>
      <c r="E115" s="21">
        <v>23277.66</v>
      </c>
      <c r="F115" s="22">
        <v>27933.192000000003</v>
      </c>
      <c r="G115" s="22">
        <v>5000</v>
      </c>
      <c r="H115" s="25">
        <v>4887.5200000000004</v>
      </c>
    </row>
    <row r="116" spans="1:8">
      <c r="A116" s="17" t="s">
        <v>219</v>
      </c>
      <c r="B116" s="18" t="s">
        <v>220</v>
      </c>
      <c r="C116" s="19"/>
      <c r="D116" s="20">
        <v>1982.5319999999997</v>
      </c>
      <c r="E116" s="21">
        <v>219.27</v>
      </c>
      <c r="F116" s="22">
        <v>263.12400000000002</v>
      </c>
      <c r="G116" s="22">
        <v>1000</v>
      </c>
      <c r="H116" s="25">
        <v>754.84</v>
      </c>
    </row>
    <row r="117" spans="1:8">
      <c r="A117" s="17" t="s">
        <v>221</v>
      </c>
      <c r="B117" s="18" t="s">
        <v>222</v>
      </c>
      <c r="C117" s="19"/>
      <c r="D117" s="20">
        <v>50570.567999999999</v>
      </c>
      <c r="E117" s="21">
        <v>5593.22</v>
      </c>
      <c r="F117" s="22">
        <v>6711.8639999999996</v>
      </c>
      <c r="G117" s="22">
        <v>19500</v>
      </c>
      <c r="H117" s="25">
        <v>19497.78</v>
      </c>
    </row>
    <row r="118" spans="1:8">
      <c r="A118" s="17" t="s">
        <v>223</v>
      </c>
      <c r="B118" s="18" t="s">
        <v>224</v>
      </c>
      <c r="C118" s="19"/>
      <c r="D118" s="20">
        <v>25752.816000000003</v>
      </c>
      <c r="E118" s="21">
        <v>2848.32</v>
      </c>
      <c r="F118" s="22">
        <v>3417.9839999999999</v>
      </c>
      <c r="G118" s="22">
        <v>2500</v>
      </c>
      <c r="H118" s="25">
        <v>1842.35</v>
      </c>
    </row>
    <row r="119" spans="1:8">
      <c r="A119" s="17" t="s">
        <v>225</v>
      </c>
      <c r="B119" s="18" t="s">
        <v>226</v>
      </c>
      <c r="C119" s="19"/>
      <c r="D119" s="20">
        <v>3645.6000000000004</v>
      </c>
      <c r="E119" s="21">
        <v>403.22</v>
      </c>
      <c r="F119" s="22">
        <v>483.86400000000003</v>
      </c>
      <c r="G119" s="22">
        <v>200</v>
      </c>
      <c r="H119" s="25">
        <v>104.66</v>
      </c>
    </row>
    <row r="120" spans="1:8">
      <c r="A120" s="17" t="s">
        <v>227</v>
      </c>
      <c r="B120" s="18" t="s">
        <v>228</v>
      </c>
      <c r="C120" s="19"/>
      <c r="D120" s="20">
        <v>0</v>
      </c>
      <c r="E120" s="21"/>
      <c r="F120" s="22">
        <v>0</v>
      </c>
      <c r="G120" s="22">
        <v>0</v>
      </c>
      <c r="H120" s="22">
        <v>0</v>
      </c>
    </row>
    <row r="121" spans="1:8">
      <c r="A121" s="17" t="s">
        <v>229</v>
      </c>
      <c r="B121" s="18" t="s">
        <v>230</v>
      </c>
      <c r="C121" s="19"/>
      <c r="D121" s="20">
        <v>2588.16</v>
      </c>
      <c r="E121" s="21">
        <v>286.26</v>
      </c>
      <c r="F121" s="22">
        <v>343.51199999999994</v>
      </c>
      <c r="G121" s="22">
        <v>100</v>
      </c>
      <c r="H121" s="25">
        <v>8</v>
      </c>
    </row>
    <row r="122" spans="1:8">
      <c r="A122" s="17" t="s">
        <v>231</v>
      </c>
      <c r="B122" s="18" t="s">
        <v>232</v>
      </c>
      <c r="C122" s="19"/>
      <c r="D122" s="20">
        <v>3614.88</v>
      </c>
      <c r="E122" s="21">
        <v>399.81</v>
      </c>
      <c r="F122" s="22">
        <v>479.77200000000005</v>
      </c>
      <c r="G122" s="22">
        <v>100</v>
      </c>
      <c r="H122" s="25">
        <v>44</v>
      </c>
    </row>
    <row r="123" spans="1:8">
      <c r="A123" s="17" t="s">
        <v>233</v>
      </c>
      <c r="B123" s="18" t="s">
        <v>234</v>
      </c>
      <c r="C123" s="19"/>
      <c r="D123" s="20">
        <v>5939.52</v>
      </c>
      <c r="E123" s="21">
        <v>656.92</v>
      </c>
      <c r="F123" s="22">
        <v>788.30399999999986</v>
      </c>
      <c r="G123" s="22">
        <v>500</v>
      </c>
      <c r="H123" s="25">
        <v>440.71</v>
      </c>
    </row>
    <row r="124" spans="1:8">
      <c r="A124" s="17" t="s">
        <v>235</v>
      </c>
      <c r="B124" s="18" t="s">
        <v>236</v>
      </c>
      <c r="C124" s="19"/>
      <c r="D124" s="20">
        <v>0</v>
      </c>
      <c r="E124" s="21"/>
      <c r="F124" s="22">
        <v>0</v>
      </c>
      <c r="G124" s="22">
        <v>100</v>
      </c>
      <c r="H124" s="25">
        <v>31.38</v>
      </c>
    </row>
    <row r="125" spans="1:8">
      <c r="A125" s="17" t="s">
        <v>237</v>
      </c>
      <c r="B125" s="18" t="s">
        <v>238</v>
      </c>
      <c r="C125" s="19"/>
      <c r="D125" s="20">
        <v>7406.387999999999</v>
      </c>
      <c r="E125" s="21">
        <v>819.17</v>
      </c>
      <c r="F125" s="22">
        <v>983.00400000000002</v>
      </c>
      <c r="G125" s="22">
        <v>500</v>
      </c>
      <c r="H125" s="22">
        <v>454.21</v>
      </c>
    </row>
    <row r="126" spans="1:8">
      <c r="A126" s="17" t="s">
        <v>239</v>
      </c>
      <c r="B126" s="18" t="s">
        <v>240</v>
      </c>
      <c r="C126" s="19"/>
      <c r="D126" s="20">
        <v>9257.8919999999998</v>
      </c>
      <c r="E126" s="21">
        <v>1023.95</v>
      </c>
      <c r="F126" s="22">
        <v>1228.7400000000002</v>
      </c>
      <c r="G126" s="22">
        <v>625</v>
      </c>
      <c r="H126" s="22">
        <v>566.77</v>
      </c>
    </row>
    <row r="127" spans="1:8">
      <c r="A127" s="17" t="s">
        <v>241</v>
      </c>
      <c r="B127" s="18" t="s">
        <v>242</v>
      </c>
      <c r="C127" s="19"/>
      <c r="D127" s="20">
        <v>4678.26</v>
      </c>
      <c r="E127" s="21">
        <v>517.42999999999995</v>
      </c>
      <c r="F127" s="22">
        <v>620.91599999999994</v>
      </c>
      <c r="G127" s="22">
        <v>0</v>
      </c>
      <c r="H127" s="22">
        <v>0</v>
      </c>
    </row>
    <row r="128" spans="1:8">
      <c r="A128" s="17" t="s">
        <v>243</v>
      </c>
      <c r="B128" s="18" t="s">
        <v>244</v>
      </c>
      <c r="C128" s="19"/>
      <c r="D128" s="20">
        <v>2782.3320000000003</v>
      </c>
      <c r="E128" s="21">
        <v>307.73</v>
      </c>
      <c r="F128" s="22">
        <v>369.27600000000007</v>
      </c>
      <c r="G128" s="22">
        <v>2200</v>
      </c>
      <c r="H128" s="25">
        <v>2166.4499999999998</v>
      </c>
    </row>
    <row r="129" spans="1:8">
      <c r="A129" s="17" t="s">
        <v>245</v>
      </c>
      <c r="B129" s="18" t="s">
        <v>246</v>
      </c>
      <c r="C129" s="19"/>
      <c r="D129" s="20">
        <v>4770.7080000000005</v>
      </c>
      <c r="E129" s="21">
        <v>527.65</v>
      </c>
      <c r="F129" s="22">
        <v>633.18000000000006</v>
      </c>
      <c r="G129" s="22">
        <v>300</v>
      </c>
      <c r="H129" s="25">
        <v>280.67</v>
      </c>
    </row>
    <row r="130" spans="1:8">
      <c r="A130" s="17" t="s">
        <v>247</v>
      </c>
      <c r="B130" s="18" t="s">
        <v>248</v>
      </c>
      <c r="C130" s="19"/>
      <c r="D130" s="20">
        <v>2385.6000000000004</v>
      </c>
      <c r="E130" s="21">
        <v>263.85000000000002</v>
      </c>
      <c r="F130" s="22">
        <v>316.62</v>
      </c>
      <c r="G130" s="22">
        <v>5000</v>
      </c>
      <c r="H130" s="25">
        <v>4063.23</v>
      </c>
    </row>
    <row r="131" spans="1:8">
      <c r="A131" s="17" t="s">
        <v>247</v>
      </c>
      <c r="B131" s="18" t="s">
        <v>249</v>
      </c>
      <c r="C131" s="19"/>
      <c r="D131" s="20">
        <v>2385.6000000000004</v>
      </c>
      <c r="E131" s="21">
        <v>263.85000000000002</v>
      </c>
      <c r="F131" s="22">
        <v>0</v>
      </c>
      <c r="G131" s="22">
        <v>5000</v>
      </c>
      <c r="H131" s="25">
        <v>4235.68</v>
      </c>
    </row>
    <row r="132" spans="1:8">
      <c r="A132" s="17" t="s">
        <v>250</v>
      </c>
      <c r="B132" s="18" t="s">
        <v>251</v>
      </c>
      <c r="C132" s="19"/>
      <c r="D132" s="20">
        <v>2347.92</v>
      </c>
      <c r="E132" s="21">
        <v>259.68</v>
      </c>
      <c r="F132" s="22">
        <v>311.61599999999999</v>
      </c>
      <c r="G132" s="22">
        <v>311.61599999999999</v>
      </c>
      <c r="H132" s="25">
        <v>103.8</v>
      </c>
    </row>
    <row r="133" spans="1:8">
      <c r="A133" s="17" t="s">
        <v>252</v>
      </c>
      <c r="B133" s="18" t="s">
        <v>251</v>
      </c>
      <c r="C133" s="19"/>
      <c r="D133" s="20">
        <v>185448</v>
      </c>
      <c r="E133" s="21">
        <v>20510.990000000002</v>
      </c>
      <c r="F133" s="22">
        <v>24613.188000000002</v>
      </c>
      <c r="G133" s="22">
        <v>37000</v>
      </c>
      <c r="H133" s="25">
        <v>36303.26</v>
      </c>
    </row>
    <row r="134" spans="1:8">
      <c r="A134" s="17" t="s">
        <v>253</v>
      </c>
      <c r="B134" s="18" t="s">
        <v>254</v>
      </c>
      <c r="C134" s="19"/>
      <c r="D134" s="20">
        <v>258.48</v>
      </c>
      <c r="E134" s="21"/>
      <c r="F134" s="22">
        <v>41.17</v>
      </c>
      <c r="G134" s="22">
        <v>0</v>
      </c>
      <c r="H134" s="22">
        <v>0</v>
      </c>
    </row>
    <row r="135" spans="1:8">
      <c r="A135" s="17" t="s">
        <v>255</v>
      </c>
      <c r="B135" s="18" t="s">
        <v>256</v>
      </c>
      <c r="C135" s="19"/>
      <c r="D135" s="20">
        <v>35717.027999999998</v>
      </c>
      <c r="E135" s="21">
        <v>3950.38</v>
      </c>
      <c r="F135" s="22">
        <v>4740.4560000000001</v>
      </c>
      <c r="G135" s="22">
        <v>4740.4560000000001</v>
      </c>
      <c r="H135" s="25">
        <v>3236.26</v>
      </c>
    </row>
    <row r="136" spans="1:8">
      <c r="A136" s="17">
        <v>413140</v>
      </c>
      <c r="B136" s="18" t="s">
        <v>257</v>
      </c>
      <c r="C136" s="19"/>
      <c r="D136" s="20">
        <v>35717.027999999998</v>
      </c>
      <c r="E136" s="21">
        <v>3950.38</v>
      </c>
      <c r="F136" s="22">
        <v>0</v>
      </c>
      <c r="G136" s="22">
        <v>500</v>
      </c>
      <c r="H136" s="25">
        <v>443.61</v>
      </c>
    </row>
    <row r="137" spans="1:8">
      <c r="A137" s="17" t="s">
        <v>258</v>
      </c>
      <c r="B137" s="18" t="s">
        <v>259</v>
      </c>
      <c r="C137" s="19"/>
      <c r="D137" s="20">
        <v>54240</v>
      </c>
      <c r="E137" s="21">
        <v>5999.1</v>
      </c>
      <c r="F137" s="22">
        <v>7198.920000000001</v>
      </c>
      <c r="G137" s="22">
        <v>5800.04</v>
      </c>
      <c r="H137" s="25">
        <v>5800.04</v>
      </c>
    </row>
    <row r="138" spans="1:8">
      <c r="A138" s="17" t="s">
        <v>260</v>
      </c>
      <c r="B138" s="18" t="s">
        <v>261</v>
      </c>
      <c r="C138" s="19"/>
      <c r="D138" s="20">
        <v>14092.800000000001</v>
      </c>
      <c r="E138" s="21">
        <v>1558.73</v>
      </c>
      <c r="F138" s="22">
        <v>1870.4759999999999</v>
      </c>
      <c r="G138" s="22">
        <v>1200</v>
      </c>
      <c r="H138" s="25">
        <v>1101.72</v>
      </c>
    </row>
    <row r="139" spans="1:8">
      <c r="A139" s="17" t="s">
        <v>262</v>
      </c>
      <c r="B139" s="18" t="s">
        <v>263</v>
      </c>
      <c r="C139" s="19"/>
      <c r="D139" s="20">
        <v>104538</v>
      </c>
      <c r="E139" s="21">
        <v>11562.15</v>
      </c>
      <c r="F139" s="22">
        <v>13874.579999999998</v>
      </c>
      <c r="G139" s="22">
        <v>13874.579999999998</v>
      </c>
      <c r="H139" s="25">
        <v>12261.12</v>
      </c>
    </row>
    <row r="140" spans="1:8">
      <c r="A140" s="17" t="s">
        <v>264</v>
      </c>
      <c r="B140" s="18" t="s">
        <v>265</v>
      </c>
      <c r="C140" s="19"/>
      <c r="D140" s="20">
        <v>11822.64</v>
      </c>
      <c r="E140" s="21">
        <v>1307.6099999999999</v>
      </c>
      <c r="F140" s="22">
        <v>1569.1320000000001</v>
      </c>
      <c r="G140" s="22">
        <v>3000</v>
      </c>
      <c r="H140" s="25">
        <v>2866.14</v>
      </c>
    </row>
    <row r="141" spans="1:8">
      <c r="A141" s="17" t="s">
        <v>266</v>
      </c>
      <c r="B141" s="18" t="s">
        <v>267</v>
      </c>
      <c r="C141" s="19"/>
      <c r="D141" s="20">
        <v>0</v>
      </c>
      <c r="E141" s="21"/>
      <c r="F141" s="22">
        <v>0</v>
      </c>
      <c r="G141" s="22">
        <v>0</v>
      </c>
      <c r="H141" s="25">
        <v>0</v>
      </c>
    </row>
    <row r="142" spans="1:8">
      <c r="A142" s="17" t="s">
        <v>268</v>
      </c>
      <c r="B142" s="18" t="s">
        <v>269</v>
      </c>
      <c r="C142" s="19"/>
      <c r="D142" s="20">
        <v>10056</v>
      </c>
      <c r="E142" s="21">
        <v>1112.22</v>
      </c>
      <c r="F142" s="22">
        <v>1334.6640000000002</v>
      </c>
      <c r="G142" s="22">
        <v>600</v>
      </c>
      <c r="H142" s="25">
        <v>578.25</v>
      </c>
    </row>
    <row r="143" spans="1:8">
      <c r="A143" s="17" t="s">
        <v>270</v>
      </c>
      <c r="B143" s="18" t="s">
        <v>271</v>
      </c>
      <c r="C143" s="19"/>
      <c r="D143" s="20">
        <v>3919.2000000000003</v>
      </c>
      <c r="E143" s="21">
        <v>433.47</v>
      </c>
      <c r="F143" s="22">
        <v>520.16399999999999</v>
      </c>
      <c r="G143" s="22">
        <v>2500</v>
      </c>
      <c r="H143" s="25">
        <v>2005.04</v>
      </c>
    </row>
    <row r="144" spans="1:8">
      <c r="A144" s="17" t="s">
        <v>272</v>
      </c>
      <c r="B144" s="18" t="s">
        <v>273</v>
      </c>
      <c r="C144" s="19"/>
      <c r="D144" s="20">
        <v>9897</v>
      </c>
      <c r="E144" s="21">
        <v>1094.6300000000001</v>
      </c>
      <c r="F144" s="22">
        <v>1313.556</v>
      </c>
      <c r="G144" s="22">
        <v>3000</v>
      </c>
      <c r="H144" s="25">
        <v>2871.08</v>
      </c>
    </row>
    <row r="145" spans="1:8">
      <c r="A145" s="17" t="s">
        <v>274</v>
      </c>
      <c r="B145" s="18" t="s">
        <v>275</v>
      </c>
      <c r="C145" s="19"/>
      <c r="D145" s="20">
        <v>10080</v>
      </c>
      <c r="E145" s="21">
        <v>1114.8699999999999</v>
      </c>
      <c r="F145" s="22">
        <v>1337.8440000000001</v>
      </c>
      <c r="G145" s="22">
        <v>1500</v>
      </c>
      <c r="H145" s="25">
        <v>1429.2</v>
      </c>
    </row>
    <row r="146" spans="1:8">
      <c r="A146" s="17" t="s">
        <v>276</v>
      </c>
      <c r="B146" s="18" t="s">
        <v>277</v>
      </c>
      <c r="C146" s="19"/>
      <c r="D146" s="20">
        <v>7845.0240000000013</v>
      </c>
      <c r="E146" s="21">
        <v>867.68</v>
      </c>
      <c r="F146" s="22">
        <v>1041.2159999999999</v>
      </c>
      <c r="G146" s="22">
        <v>1200</v>
      </c>
      <c r="H146" s="25">
        <v>1164.1600000000001</v>
      </c>
    </row>
    <row r="147" spans="1:8">
      <c r="A147" s="17" t="s">
        <v>278</v>
      </c>
      <c r="B147" s="18" t="s">
        <v>279</v>
      </c>
      <c r="C147" s="19"/>
      <c r="D147" s="20">
        <v>22617.599999999999</v>
      </c>
      <c r="E147" s="21">
        <v>2501.56</v>
      </c>
      <c r="F147" s="22">
        <v>3001.8720000000003</v>
      </c>
      <c r="G147" s="22">
        <v>2649.6</v>
      </c>
      <c r="H147" s="25">
        <v>2649.6</v>
      </c>
    </row>
    <row r="148" spans="1:8">
      <c r="A148" s="17" t="s">
        <v>280</v>
      </c>
      <c r="B148" s="18" t="s">
        <v>281</v>
      </c>
      <c r="C148" s="19"/>
      <c r="D148" s="20">
        <v>15799.415999999999</v>
      </c>
      <c r="E148" s="21">
        <v>1747.45</v>
      </c>
      <c r="F148" s="22">
        <v>2096.94</v>
      </c>
      <c r="G148" s="22">
        <v>2096.94</v>
      </c>
      <c r="H148" s="25">
        <v>1934.27</v>
      </c>
    </row>
    <row r="149" spans="1:8">
      <c r="A149" s="17" t="s">
        <v>282</v>
      </c>
      <c r="B149" s="18" t="s">
        <v>283</v>
      </c>
      <c r="C149" s="19"/>
      <c r="D149" s="20">
        <v>23679.599999999999</v>
      </c>
      <c r="E149" s="21">
        <v>2619.1</v>
      </c>
      <c r="F149" s="22">
        <v>3142.9199999999996</v>
      </c>
      <c r="G149" s="22">
        <v>0</v>
      </c>
      <c r="H149" s="22">
        <v>0</v>
      </c>
    </row>
    <row r="150" spans="1:8">
      <c r="A150" s="17" t="s">
        <v>284</v>
      </c>
      <c r="B150" s="18" t="s">
        <v>285</v>
      </c>
      <c r="C150" s="19"/>
      <c r="D150" s="20">
        <v>29136</v>
      </c>
      <c r="E150" s="21">
        <v>3222.5</v>
      </c>
      <c r="F150" s="22">
        <v>3867</v>
      </c>
      <c r="G150" s="22">
        <v>0</v>
      </c>
      <c r="H150" s="22">
        <v>0</v>
      </c>
    </row>
    <row r="151" spans="1:8">
      <c r="A151" s="17" t="s">
        <v>286</v>
      </c>
      <c r="B151" s="18" t="s">
        <v>287</v>
      </c>
      <c r="C151" s="19"/>
      <c r="D151" s="20">
        <v>7945.7999999999993</v>
      </c>
      <c r="E151" s="21">
        <v>878.8</v>
      </c>
      <c r="F151" s="22">
        <v>1054.56</v>
      </c>
      <c r="G151" s="22">
        <v>1054.56</v>
      </c>
      <c r="H151" s="25">
        <v>1048.8</v>
      </c>
    </row>
    <row r="152" spans="1:8">
      <c r="A152" s="17" t="s">
        <v>288</v>
      </c>
      <c r="B152" s="18" t="s">
        <v>289</v>
      </c>
      <c r="C152" s="19"/>
      <c r="D152" s="20">
        <v>444</v>
      </c>
      <c r="E152" s="21">
        <v>49.11</v>
      </c>
      <c r="F152" s="22">
        <v>58.931999999999995</v>
      </c>
      <c r="G152" s="22">
        <v>2000</v>
      </c>
      <c r="H152" s="25">
        <v>1857.22</v>
      </c>
    </row>
    <row r="153" spans="1:8">
      <c r="A153" s="17" t="s">
        <v>290</v>
      </c>
      <c r="B153" s="18" t="s">
        <v>291</v>
      </c>
      <c r="C153" s="19"/>
      <c r="D153" s="20">
        <v>480</v>
      </c>
      <c r="E153" s="21"/>
      <c r="F153" s="22">
        <v>76.44</v>
      </c>
      <c r="G153" s="22">
        <v>0</v>
      </c>
      <c r="H153" s="22">
        <v>0</v>
      </c>
    </row>
    <row r="154" spans="1:8">
      <c r="A154" s="17" t="s">
        <v>292</v>
      </c>
      <c r="B154" s="18" t="s">
        <v>293</v>
      </c>
      <c r="C154" s="19"/>
      <c r="D154" s="20">
        <v>55101.780000000006</v>
      </c>
      <c r="E154" s="21">
        <v>6094.33</v>
      </c>
      <c r="F154" s="22">
        <v>7313.1959999999999</v>
      </c>
      <c r="G154" s="22">
        <v>8000</v>
      </c>
      <c r="H154" s="25">
        <v>7427.75</v>
      </c>
    </row>
    <row r="155" spans="1:8">
      <c r="A155" s="17" t="s">
        <v>294</v>
      </c>
      <c r="B155" s="18" t="s">
        <v>295</v>
      </c>
      <c r="C155" s="19"/>
      <c r="D155" s="20">
        <v>735.10799999999995</v>
      </c>
      <c r="E155" s="21">
        <v>81.3</v>
      </c>
      <c r="F155" s="22">
        <v>97.559999999999988</v>
      </c>
      <c r="G155" s="22">
        <v>97.559999999999988</v>
      </c>
      <c r="H155" s="25">
        <v>59.89</v>
      </c>
    </row>
    <row r="156" spans="1:8">
      <c r="A156" s="17" t="s">
        <v>296</v>
      </c>
      <c r="B156" s="18" t="s">
        <v>297</v>
      </c>
      <c r="C156" s="19"/>
      <c r="D156" s="20">
        <v>793.76400000000012</v>
      </c>
      <c r="E156" s="21">
        <v>87.79</v>
      </c>
      <c r="F156" s="22">
        <v>105.348</v>
      </c>
      <c r="G156" s="22">
        <v>105.348</v>
      </c>
      <c r="H156" s="25">
        <v>66.39</v>
      </c>
    </row>
    <row r="157" spans="1:8">
      <c r="A157" s="17" t="s">
        <v>298</v>
      </c>
      <c r="B157" s="18" t="s">
        <v>299</v>
      </c>
      <c r="C157" s="19"/>
      <c r="D157" s="20">
        <v>9655.98</v>
      </c>
      <c r="E157" s="21">
        <v>1067.98</v>
      </c>
      <c r="F157" s="22">
        <v>1281.576</v>
      </c>
      <c r="G157" s="22">
        <v>1281.576</v>
      </c>
      <c r="H157" s="25">
        <v>1019.18</v>
      </c>
    </row>
    <row r="158" spans="1:8">
      <c r="A158" s="17" t="s">
        <v>300</v>
      </c>
      <c r="B158" s="18" t="s">
        <v>301</v>
      </c>
      <c r="C158" s="19"/>
      <c r="D158" s="20">
        <v>2508.2039999999997</v>
      </c>
      <c r="E158" s="21">
        <v>277.39</v>
      </c>
      <c r="F158" s="22">
        <v>332.86799999999994</v>
      </c>
      <c r="G158" s="22">
        <v>332.86799999999994</v>
      </c>
      <c r="H158" s="25">
        <v>326.16000000000003</v>
      </c>
    </row>
    <row r="159" spans="1:8">
      <c r="A159" s="17" t="s">
        <v>302</v>
      </c>
      <c r="B159" s="18" t="s">
        <v>303</v>
      </c>
      <c r="C159" s="19"/>
      <c r="D159" s="20">
        <v>193631.80800000002</v>
      </c>
      <c r="E159" s="21">
        <v>21416.13</v>
      </c>
      <c r="F159" s="22">
        <v>25699.356000000003</v>
      </c>
      <c r="G159" s="22">
        <v>12400</v>
      </c>
      <c r="H159" s="25">
        <v>12226.31</v>
      </c>
    </row>
    <row r="160" spans="1:8">
      <c r="A160" s="17" t="s">
        <v>304</v>
      </c>
      <c r="B160" s="18" t="s">
        <v>305</v>
      </c>
      <c r="C160" s="19"/>
      <c r="D160" s="20">
        <v>7342.32</v>
      </c>
      <c r="E160" s="21">
        <v>812.1</v>
      </c>
      <c r="F160" s="22">
        <v>974.5200000000001</v>
      </c>
      <c r="G160" s="22">
        <v>1109.8399999999999</v>
      </c>
      <c r="H160" s="25">
        <v>1109.8399999999999</v>
      </c>
    </row>
    <row r="161" spans="1:8">
      <c r="A161" s="17" t="s">
        <v>306</v>
      </c>
      <c r="B161" s="18" t="s">
        <v>307</v>
      </c>
      <c r="C161" s="19"/>
      <c r="D161" s="20">
        <v>4377.6000000000004</v>
      </c>
      <c r="E161" s="21">
        <v>484.18</v>
      </c>
      <c r="F161" s="22">
        <v>581.01599999999996</v>
      </c>
      <c r="G161" s="22">
        <v>806.4</v>
      </c>
      <c r="H161" s="25">
        <v>806.4</v>
      </c>
    </row>
    <row r="162" spans="1:8">
      <c r="A162" s="17" t="s">
        <v>308</v>
      </c>
      <c r="B162" s="18" t="s">
        <v>309</v>
      </c>
      <c r="C162" s="19"/>
      <c r="D162" s="20">
        <v>98100.6</v>
      </c>
      <c r="E162" s="21">
        <v>10850.16</v>
      </c>
      <c r="F162" s="22">
        <v>13020.192000000001</v>
      </c>
      <c r="G162" s="22">
        <v>14491.66</v>
      </c>
      <c r="H162" s="25">
        <v>14491.66</v>
      </c>
    </row>
    <row r="163" spans="1:8">
      <c r="A163" s="27" t="s">
        <v>310</v>
      </c>
      <c r="B163" s="28" t="s">
        <v>311</v>
      </c>
      <c r="C163" s="29"/>
      <c r="D163" s="30">
        <v>1560275.412</v>
      </c>
      <c r="E163" s="31"/>
      <c r="F163" s="33">
        <v>207084.25200000001</v>
      </c>
      <c r="G163" s="33">
        <f>G98+G99+G100+G101+G102+G103+G104+G105+G106+G107+G108+G109+G110+G111+G112+G113+G114+G115+G116+G117+G118+G119+G120+G121+G122+G123+G124+G125+G126+G127+G128+G129+G130+G131+G132+G133+G134+G135+G136+G137+G138+G139+G140+G141+G142+G143+G144+G145+G146+G147+G148+G149+G150+G151+G152+G153+G154+G155+G156+G157+G158+G159+G160+G161+G162</f>
        <v>256765.924</v>
      </c>
      <c r="H163" s="33">
        <f>H98+H99+H100+H101+H102+H103+H104+H105+H106+H107+H108+H109+H110+H111+H112+H113+H114+H115+H116+H117+H118+H119+H120+H121+H122+H123+H124+H125+H126+H127+H128+H129+H130+H131+H132+H133+H134+H135+H136+H137+H138+H139+H140+H141+H142+H143+H144+H145+H146+H147+H148+H149+H150+H151+H152+H153+H154+H155+H156+H157+H158+H159+H160+H161+H162</f>
        <v>241646.77000000005</v>
      </c>
    </row>
    <row r="164" spans="1:8">
      <c r="A164" s="17" t="s">
        <v>312</v>
      </c>
      <c r="B164" s="18" t="s">
        <v>313</v>
      </c>
      <c r="C164" s="19"/>
      <c r="D164" s="20">
        <v>12115.655999999999</v>
      </c>
      <c r="E164" s="21">
        <v>1340.04</v>
      </c>
      <c r="F164" s="22">
        <v>1608.0479999999998</v>
      </c>
      <c r="G164" s="22">
        <v>800</v>
      </c>
      <c r="H164" s="25">
        <v>792</v>
      </c>
    </row>
    <row r="165" spans="1:8">
      <c r="A165" s="17" t="s">
        <v>314</v>
      </c>
      <c r="B165" s="18" t="s">
        <v>315</v>
      </c>
      <c r="C165" s="19"/>
      <c r="D165" s="20">
        <v>26995.380000000005</v>
      </c>
      <c r="E165" s="21">
        <v>2985.76</v>
      </c>
      <c r="F165" s="22">
        <v>3582.9120000000003</v>
      </c>
      <c r="G165" s="22">
        <v>4000</v>
      </c>
      <c r="H165" s="25">
        <v>3820.59</v>
      </c>
    </row>
    <row r="166" spans="1:8">
      <c r="A166" s="17" t="s">
        <v>316</v>
      </c>
      <c r="B166" s="18" t="s">
        <v>317</v>
      </c>
      <c r="C166" s="19"/>
      <c r="D166" s="20">
        <v>0</v>
      </c>
      <c r="E166" s="21"/>
      <c r="F166" s="22">
        <v>0</v>
      </c>
      <c r="G166" s="22">
        <v>5500</v>
      </c>
      <c r="H166" s="25">
        <v>5109.95</v>
      </c>
    </row>
    <row r="167" spans="1:8">
      <c r="A167" s="17" t="s">
        <v>318</v>
      </c>
      <c r="B167" s="18" t="s">
        <v>319</v>
      </c>
      <c r="C167" s="19"/>
      <c r="D167" s="20">
        <v>16452</v>
      </c>
      <c r="E167" s="21">
        <v>1819.69</v>
      </c>
      <c r="F167" s="22">
        <v>2183.6279999999997</v>
      </c>
      <c r="G167" s="22">
        <v>3000</v>
      </c>
      <c r="H167" s="25">
        <v>2679.81</v>
      </c>
    </row>
    <row r="168" spans="1:8">
      <c r="A168" s="27" t="s">
        <v>320</v>
      </c>
      <c r="B168" s="28" t="s">
        <v>311</v>
      </c>
      <c r="C168" s="29"/>
      <c r="D168" s="30">
        <v>55563.035999999993</v>
      </c>
      <c r="E168" s="31"/>
      <c r="F168" s="34">
        <v>7374.5879999999997</v>
      </c>
      <c r="G168" s="34">
        <f>G164+G165+G166+G167</f>
        <v>13300</v>
      </c>
      <c r="H168" s="34">
        <f>H164+H165+H166+H167</f>
        <v>12402.35</v>
      </c>
    </row>
    <row r="169" spans="1:8">
      <c r="A169" s="17" t="s">
        <v>321</v>
      </c>
      <c r="B169" s="18" t="s">
        <v>322</v>
      </c>
      <c r="C169" s="19"/>
      <c r="D169" s="20">
        <v>486952.08000000007</v>
      </c>
      <c r="E169" s="21">
        <v>53858.04</v>
      </c>
      <c r="F169" s="22">
        <v>64629.648000000001</v>
      </c>
      <c r="G169" s="22">
        <v>140767.26999999999</v>
      </c>
      <c r="H169" s="25">
        <v>140767.26999999999</v>
      </c>
    </row>
    <row r="170" spans="1:8">
      <c r="A170" s="17">
        <v>430100</v>
      </c>
      <c r="B170" s="18" t="s">
        <v>323</v>
      </c>
      <c r="C170" s="19"/>
      <c r="D170" s="20">
        <v>486952.08000000007</v>
      </c>
      <c r="E170" s="21">
        <v>53858.04</v>
      </c>
      <c r="F170" s="22">
        <v>0</v>
      </c>
      <c r="G170" s="22">
        <v>223202.04</v>
      </c>
      <c r="H170" s="25">
        <v>223202.04</v>
      </c>
    </row>
    <row r="171" spans="1:8">
      <c r="A171" s="17" t="s">
        <v>324</v>
      </c>
      <c r="B171" s="18" t="s">
        <v>325</v>
      </c>
      <c r="C171" s="19"/>
      <c r="D171" s="20">
        <v>906</v>
      </c>
      <c r="E171" s="21">
        <v>100.21</v>
      </c>
      <c r="F171" s="22">
        <v>120.25199999999998</v>
      </c>
      <c r="G171" s="22">
        <v>400.83</v>
      </c>
      <c r="H171" s="25">
        <v>400.83</v>
      </c>
    </row>
    <row r="172" spans="1:8">
      <c r="A172" s="17" t="s">
        <v>326</v>
      </c>
      <c r="B172" s="18" t="s">
        <v>327</v>
      </c>
      <c r="C172" s="19"/>
      <c r="D172" s="20">
        <v>906</v>
      </c>
      <c r="E172" s="21">
        <v>100.21</v>
      </c>
      <c r="F172" s="22">
        <v>120.25199999999998</v>
      </c>
      <c r="G172" s="22">
        <v>400.83</v>
      </c>
      <c r="H172" s="25">
        <v>400.82</v>
      </c>
    </row>
    <row r="173" spans="1:8">
      <c r="A173" s="17" t="s">
        <v>328</v>
      </c>
      <c r="B173" s="18" t="s">
        <v>329</v>
      </c>
      <c r="C173" s="19"/>
      <c r="D173" s="20">
        <v>226.5</v>
      </c>
      <c r="E173" s="21">
        <v>25.05</v>
      </c>
      <c r="F173" s="22">
        <v>30.06</v>
      </c>
      <c r="G173" s="22">
        <v>100.21</v>
      </c>
      <c r="H173" s="25">
        <v>100.21</v>
      </c>
    </row>
    <row r="174" spans="1:8">
      <c r="A174" s="27" t="s">
        <v>330</v>
      </c>
      <c r="B174" s="28" t="s">
        <v>331</v>
      </c>
      <c r="C174" s="29"/>
      <c r="D174" s="30">
        <v>488990.58000000007</v>
      </c>
      <c r="E174" s="31"/>
      <c r="F174" s="34">
        <v>64900.212000000007</v>
      </c>
      <c r="G174" s="34">
        <f>G169+G170+G171+G172+G173</f>
        <v>364871.18000000005</v>
      </c>
      <c r="H174" s="34">
        <f>H169+H170+H171+H172+H173</f>
        <v>364871.17000000004</v>
      </c>
    </row>
    <row r="175" spans="1:8">
      <c r="A175" s="17" t="s">
        <v>332</v>
      </c>
      <c r="B175" s="18" t="s">
        <v>333</v>
      </c>
      <c r="C175" s="19"/>
      <c r="D175" s="20">
        <v>2880</v>
      </c>
      <c r="E175" s="21">
        <v>318.54000000000002</v>
      </c>
      <c r="F175" s="22">
        <v>382.24800000000005</v>
      </c>
      <c r="G175" s="22">
        <v>382.24800000000005</v>
      </c>
      <c r="H175" s="25">
        <v>320.87</v>
      </c>
    </row>
    <row r="176" spans="1:8">
      <c r="A176" s="17">
        <v>440100</v>
      </c>
      <c r="B176" s="18" t="s">
        <v>334</v>
      </c>
      <c r="C176" s="19"/>
      <c r="D176" s="20">
        <v>2880</v>
      </c>
      <c r="E176" s="21">
        <v>318.54000000000002</v>
      </c>
      <c r="F176" s="22">
        <v>0</v>
      </c>
      <c r="G176" s="22">
        <v>50</v>
      </c>
      <c r="H176" s="25">
        <v>12.8</v>
      </c>
    </row>
    <row r="177" spans="1:8">
      <c r="A177" s="17" t="s">
        <v>335</v>
      </c>
      <c r="B177" s="18" t="s">
        <v>336</v>
      </c>
      <c r="C177" s="19"/>
      <c r="D177" s="20">
        <v>3292.7999999999997</v>
      </c>
      <c r="E177" s="21">
        <v>364.2</v>
      </c>
      <c r="F177" s="22">
        <v>437.04</v>
      </c>
      <c r="G177" s="22">
        <v>50</v>
      </c>
      <c r="H177" s="25">
        <v>28</v>
      </c>
    </row>
    <row r="178" spans="1:8">
      <c r="A178" s="17" t="s">
        <v>337</v>
      </c>
      <c r="B178" s="18" t="s">
        <v>338</v>
      </c>
      <c r="C178" s="19"/>
      <c r="D178" s="20">
        <v>8700</v>
      </c>
      <c r="E178" s="21">
        <v>962.25</v>
      </c>
      <c r="F178" s="22">
        <v>1154.6999999999998</v>
      </c>
      <c r="G178" s="22">
        <v>1400</v>
      </c>
      <c r="H178" s="25">
        <v>1344.4</v>
      </c>
    </row>
    <row r="179" spans="1:8">
      <c r="A179" s="17" t="s">
        <v>339</v>
      </c>
      <c r="B179" s="18" t="s">
        <v>340</v>
      </c>
      <c r="C179" s="19"/>
      <c r="D179" s="20">
        <v>2361.3239999999996</v>
      </c>
      <c r="E179" s="21">
        <v>261.17</v>
      </c>
      <c r="F179" s="22">
        <v>313.404</v>
      </c>
      <c r="G179" s="22">
        <v>500</v>
      </c>
      <c r="H179" s="25">
        <v>470.62</v>
      </c>
    </row>
    <row r="180" spans="1:8">
      <c r="A180" s="17" t="s">
        <v>341</v>
      </c>
      <c r="B180" s="18" t="s">
        <v>342</v>
      </c>
      <c r="C180" s="19"/>
      <c r="D180" s="20">
        <v>13932.24</v>
      </c>
      <c r="E180" s="21">
        <v>1540.96</v>
      </c>
      <c r="F180" s="22">
        <v>1849.152</v>
      </c>
      <c r="G180" s="22">
        <v>1500</v>
      </c>
      <c r="H180" s="25">
        <v>1371.54</v>
      </c>
    </row>
    <row r="181" spans="1:8">
      <c r="A181" s="17" t="s">
        <v>343</v>
      </c>
      <c r="B181" s="18" t="s">
        <v>344</v>
      </c>
      <c r="C181" s="19"/>
      <c r="D181" s="20">
        <v>208175.16</v>
      </c>
      <c r="E181" s="21">
        <v>23024.65</v>
      </c>
      <c r="F181" s="22">
        <v>27629.58</v>
      </c>
      <c r="G181" s="22">
        <v>32000</v>
      </c>
      <c r="H181" s="25">
        <v>31315.47</v>
      </c>
    </row>
    <row r="182" spans="1:8">
      <c r="A182" s="17" t="s">
        <v>345</v>
      </c>
      <c r="B182" s="18" t="s">
        <v>346</v>
      </c>
      <c r="C182" s="19"/>
      <c r="D182" s="20">
        <v>66832.08</v>
      </c>
      <c r="E182" s="21">
        <v>7391.79</v>
      </c>
      <c r="F182" s="22">
        <v>8870.1479999999992</v>
      </c>
      <c r="G182" s="22">
        <v>10000</v>
      </c>
      <c r="H182" s="25">
        <v>9983.67</v>
      </c>
    </row>
    <row r="183" spans="1:8">
      <c r="A183" s="17" t="s">
        <v>347</v>
      </c>
      <c r="B183" s="18" t="s">
        <v>348</v>
      </c>
      <c r="C183" s="19"/>
      <c r="D183" s="20">
        <v>1559.4119999999998</v>
      </c>
      <c r="E183" s="21">
        <v>172.47</v>
      </c>
      <c r="F183" s="22">
        <v>206.964</v>
      </c>
      <c r="G183" s="22">
        <v>185.31</v>
      </c>
      <c r="H183" s="25">
        <v>185.31</v>
      </c>
    </row>
    <row r="184" spans="1:8">
      <c r="A184" s="17" t="s">
        <v>349</v>
      </c>
      <c r="B184" s="18" t="s">
        <v>350</v>
      </c>
      <c r="C184" s="19"/>
      <c r="D184" s="20">
        <v>12800.915999999999</v>
      </c>
      <c r="E184" s="21">
        <v>1415.82</v>
      </c>
      <c r="F184" s="22">
        <v>1698.9839999999999</v>
      </c>
      <c r="G184" s="22">
        <v>1434.95</v>
      </c>
      <c r="H184" s="25">
        <v>1434.95</v>
      </c>
    </row>
    <row r="185" spans="1:8">
      <c r="A185" s="17" t="s">
        <v>351</v>
      </c>
      <c r="B185" s="18" t="s">
        <v>352</v>
      </c>
      <c r="C185" s="19"/>
      <c r="D185" s="20">
        <v>24274.019999999997</v>
      </c>
      <c r="E185" s="21">
        <v>2684.76</v>
      </c>
      <c r="F185" s="22">
        <v>3221.712</v>
      </c>
      <c r="G185" s="22">
        <v>1719.49</v>
      </c>
      <c r="H185" s="25">
        <v>1719.49</v>
      </c>
    </row>
    <row r="186" spans="1:8">
      <c r="A186" s="17" t="s">
        <v>353</v>
      </c>
      <c r="B186" s="18" t="s">
        <v>354</v>
      </c>
      <c r="C186" s="19"/>
      <c r="D186" s="20">
        <v>1493.04</v>
      </c>
      <c r="E186" s="21">
        <v>165.13</v>
      </c>
      <c r="F186" s="22">
        <v>198.15599999999998</v>
      </c>
      <c r="G186" s="22">
        <v>165.14</v>
      </c>
      <c r="H186" s="25">
        <v>165.14</v>
      </c>
    </row>
    <row r="187" spans="1:8">
      <c r="A187" s="17" t="s">
        <v>355</v>
      </c>
      <c r="B187" s="18" t="s">
        <v>356</v>
      </c>
      <c r="C187" s="19"/>
      <c r="D187" s="20">
        <v>348.28800000000001</v>
      </c>
      <c r="E187" s="21">
        <v>38.520000000000003</v>
      </c>
      <c r="F187" s="22">
        <v>46.224000000000004</v>
      </c>
      <c r="G187" s="22">
        <v>38.520000000000003</v>
      </c>
      <c r="H187" s="25">
        <v>38.520000000000003</v>
      </c>
    </row>
    <row r="188" spans="1:8">
      <c r="A188" s="17" t="s">
        <v>357</v>
      </c>
      <c r="B188" s="18" t="s">
        <v>358</v>
      </c>
      <c r="C188" s="19"/>
      <c r="D188" s="20">
        <v>39874.176000000007</v>
      </c>
      <c r="E188" s="21">
        <v>4410.18</v>
      </c>
      <c r="F188" s="22">
        <v>5292.2160000000003</v>
      </c>
      <c r="G188" s="22">
        <v>4410.18</v>
      </c>
      <c r="H188" s="25">
        <v>4410.18</v>
      </c>
    </row>
    <row r="189" spans="1:8">
      <c r="A189" s="17" t="s">
        <v>359</v>
      </c>
      <c r="B189" s="18" t="s">
        <v>360</v>
      </c>
      <c r="C189" s="19"/>
      <c r="D189" s="20">
        <v>90000</v>
      </c>
      <c r="E189" s="21">
        <v>9954.2099999999991</v>
      </c>
      <c r="F189" s="22">
        <v>11945.052</v>
      </c>
      <c r="G189" s="22">
        <v>27020</v>
      </c>
      <c r="H189" s="25">
        <v>27020</v>
      </c>
    </row>
    <row r="190" spans="1:8">
      <c r="A190" s="17" t="s">
        <v>361</v>
      </c>
      <c r="B190" s="18" t="s">
        <v>362</v>
      </c>
      <c r="C190" s="19"/>
      <c r="D190" s="20">
        <v>0</v>
      </c>
      <c r="E190" s="21"/>
      <c r="F190" s="22">
        <v>0</v>
      </c>
      <c r="G190" s="22">
        <v>9880</v>
      </c>
      <c r="H190" s="25">
        <v>9880</v>
      </c>
    </row>
    <row r="191" spans="1:8">
      <c r="A191" s="17" t="s">
        <v>363</v>
      </c>
      <c r="B191" s="18" t="s">
        <v>364</v>
      </c>
      <c r="C191" s="19"/>
      <c r="D191" s="20">
        <v>133058.40000000002</v>
      </c>
      <c r="E191" s="21">
        <v>14716.58</v>
      </c>
      <c r="F191" s="22">
        <v>17659.896000000001</v>
      </c>
      <c r="G191" s="22">
        <v>19910.22</v>
      </c>
      <c r="H191" s="25">
        <v>19910.22</v>
      </c>
    </row>
    <row r="192" spans="1:8">
      <c r="A192" s="17">
        <v>446100</v>
      </c>
      <c r="B192" s="18" t="s">
        <v>365</v>
      </c>
      <c r="C192" s="19"/>
      <c r="D192" s="20">
        <v>13800</v>
      </c>
      <c r="E192" s="21">
        <v>1526.31</v>
      </c>
      <c r="F192" s="22">
        <v>0</v>
      </c>
      <c r="G192" s="22">
        <v>2100</v>
      </c>
      <c r="H192" s="25">
        <v>2100</v>
      </c>
    </row>
    <row r="193" spans="1:11">
      <c r="A193" s="17" t="s">
        <v>366</v>
      </c>
      <c r="B193" s="18" t="s">
        <v>367</v>
      </c>
      <c r="C193" s="19"/>
      <c r="D193" s="20">
        <v>13800</v>
      </c>
      <c r="E193" s="21">
        <v>1526.31</v>
      </c>
      <c r="F193" s="22">
        <v>1831.5720000000001</v>
      </c>
      <c r="G193" s="22">
        <v>796.34</v>
      </c>
      <c r="H193" s="25">
        <v>796.34</v>
      </c>
    </row>
    <row r="194" spans="1:11">
      <c r="A194" s="17" t="s">
        <v>368</v>
      </c>
      <c r="B194" s="18" t="s">
        <v>369</v>
      </c>
      <c r="C194" s="19"/>
      <c r="D194" s="20">
        <v>3000</v>
      </c>
      <c r="E194" s="21">
        <v>331.81</v>
      </c>
      <c r="F194" s="22">
        <v>398.17199999999997</v>
      </c>
      <c r="G194" s="22">
        <v>331.81</v>
      </c>
      <c r="H194" s="25">
        <v>331.81</v>
      </c>
    </row>
    <row r="195" spans="1:11">
      <c r="A195" s="17" t="s">
        <v>370</v>
      </c>
      <c r="B195" s="18" t="s">
        <v>371</v>
      </c>
      <c r="C195" s="19"/>
      <c r="D195" s="20">
        <v>7200</v>
      </c>
      <c r="E195" s="21">
        <v>796.34</v>
      </c>
      <c r="F195" s="22">
        <v>955.60799999999995</v>
      </c>
      <c r="G195" s="22">
        <v>398.17</v>
      </c>
      <c r="H195" s="25">
        <v>398.17</v>
      </c>
    </row>
    <row r="196" spans="1:11">
      <c r="A196" s="17" t="s">
        <v>372</v>
      </c>
      <c r="B196" s="18" t="s">
        <v>373</v>
      </c>
      <c r="C196" s="19"/>
      <c r="D196" s="20">
        <v>3600</v>
      </c>
      <c r="E196" s="21">
        <v>398.17</v>
      </c>
      <c r="F196" s="22">
        <v>477.80399999999997</v>
      </c>
      <c r="G196" s="22">
        <v>398.17</v>
      </c>
      <c r="H196" s="25">
        <v>398.17</v>
      </c>
    </row>
    <row r="197" spans="1:11">
      <c r="A197" s="17" t="s">
        <v>374</v>
      </c>
      <c r="B197" s="18" t="s">
        <v>375</v>
      </c>
      <c r="C197" s="19"/>
      <c r="D197" s="20">
        <v>0</v>
      </c>
      <c r="E197" s="21"/>
      <c r="F197" s="22">
        <v>0</v>
      </c>
      <c r="G197" s="22">
        <v>60</v>
      </c>
      <c r="H197" s="25">
        <v>60</v>
      </c>
    </row>
    <row r="198" spans="1:11">
      <c r="A198" s="17" t="s">
        <v>376</v>
      </c>
      <c r="B198" s="18" t="s">
        <v>377</v>
      </c>
      <c r="C198" s="19"/>
      <c r="D198" s="20">
        <v>7776</v>
      </c>
      <c r="E198" s="21">
        <v>860.04</v>
      </c>
      <c r="F198" s="22">
        <v>1032.0479999999998</v>
      </c>
      <c r="G198" s="22">
        <v>228</v>
      </c>
      <c r="H198" s="25">
        <v>228</v>
      </c>
    </row>
    <row r="199" spans="1:11">
      <c r="A199" s="17" t="s">
        <v>378</v>
      </c>
      <c r="B199" s="18" t="s">
        <v>379</v>
      </c>
      <c r="C199" s="19"/>
      <c r="D199" s="20">
        <v>1555.1999999999998</v>
      </c>
      <c r="E199" s="21">
        <v>172.01</v>
      </c>
      <c r="F199" s="22">
        <v>206.41200000000001</v>
      </c>
      <c r="G199" s="22">
        <v>0</v>
      </c>
      <c r="H199" s="22">
        <v>0</v>
      </c>
    </row>
    <row r="200" spans="1:11">
      <c r="A200" s="17" t="s">
        <v>380</v>
      </c>
      <c r="B200" s="18" t="s">
        <v>381</v>
      </c>
      <c r="C200" s="19"/>
      <c r="D200" s="20">
        <v>1378.404</v>
      </c>
      <c r="E200" s="21">
        <v>152.44999999999999</v>
      </c>
      <c r="F200" s="22">
        <v>182.94</v>
      </c>
      <c r="G200" s="22">
        <v>182.94</v>
      </c>
      <c r="H200" s="25">
        <v>172.57</v>
      </c>
    </row>
    <row r="201" spans="1:11">
      <c r="A201" s="17" t="s">
        <v>382</v>
      </c>
      <c r="B201" s="18" t="s">
        <v>383</v>
      </c>
      <c r="C201" s="19"/>
      <c r="D201" s="20">
        <v>0</v>
      </c>
      <c r="E201" s="26">
        <v>99.54</v>
      </c>
      <c r="F201" s="22">
        <v>0</v>
      </c>
      <c r="G201" s="22">
        <v>500</v>
      </c>
      <c r="H201" s="25">
        <v>218.99</v>
      </c>
      <c r="I201" s="21"/>
      <c r="J201" s="21"/>
      <c r="K201" s="21"/>
    </row>
    <row r="202" spans="1:11">
      <c r="A202" s="17" t="s">
        <v>384</v>
      </c>
      <c r="B202" s="18" t="s">
        <v>385</v>
      </c>
      <c r="C202" s="19"/>
      <c r="D202" s="20">
        <v>2524.3199999999997</v>
      </c>
      <c r="E202" s="21">
        <v>279.18</v>
      </c>
      <c r="F202" s="22">
        <v>335.01599999999996</v>
      </c>
      <c r="G202" s="22">
        <v>13.67</v>
      </c>
      <c r="H202" s="25">
        <v>13.67</v>
      </c>
    </row>
    <row r="203" spans="1:11">
      <c r="A203" s="17" t="s">
        <v>386</v>
      </c>
      <c r="B203" s="18" t="s">
        <v>387</v>
      </c>
      <c r="C203" s="19"/>
      <c r="D203" s="20">
        <v>20990.880000000005</v>
      </c>
      <c r="E203" s="21">
        <v>2321.6</v>
      </c>
      <c r="F203" s="22">
        <v>2785.92</v>
      </c>
      <c r="G203" s="22">
        <v>2213.1999999999998</v>
      </c>
      <c r="H203" s="25">
        <v>2213.1999999999998</v>
      </c>
    </row>
    <row r="204" spans="1:11">
      <c r="A204" s="17">
        <v>449800</v>
      </c>
      <c r="B204" s="18" t="s">
        <v>388</v>
      </c>
      <c r="C204" s="19"/>
      <c r="D204" s="20">
        <v>20990.880000000005</v>
      </c>
      <c r="E204" s="21">
        <v>2321.6</v>
      </c>
      <c r="F204" s="22">
        <v>0</v>
      </c>
      <c r="G204" s="22">
        <v>100</v>
      </c>
      <c r="H204" s="25">
        <v>40</v>
      </c>
    </row>
    <row r="205" spans="1:11">
      <c r="A205" s="27" t="s">
        <v>389</v>
      </c>
      <c r="B205" s="28" t="s">
        <v>390</v>
      </c>
      <c r="C205" s="29"/>
      <c r="D205" s="30">
        <v>671406.66000000015</v>
      </c>
      <c r="E205" s="31"/>
      <c r="F205" s="34">
        <v>89110.967999999993</v>
      </c>
      <c r="G205" s="34">
        <f>G175+G176+G177+G178+G179+G181+G182+G183+G184+G185+G186+G187+G188+G189+G190+G191+G193+G194+G195+G196+G197+G198+G199+G200+G201+G202+G203+G204</f>
        <v>114368.35799999998</v>
      </c>
      <c r="H205" s="34">
        <f>H175+H176+H177+H178+H179+H181+H182+H183+H184+H185+H186+H187+H188+H189+H190+H191+H193+H194+H195+H196+H197+H198+H199+H200+H201+H202+H203+H204</f>
        <v>113110.55999999998</v>
      </c>
    </row>
    <row r="206" spans="1:11" ht="15" customHeight="1">
      <c r="A206" s="17">
        <v>455000</v>
      </c>
      <c r="B206" s="18" t="s">
        <v>391</v>
      </c>
      <c r="C206" s="19"/>
      <c r="D206" s="20">
        <v>29959.248000000003</v>
      </c>
      <c r="E206" s="21">
        <v>3313.53</v>
      </c>
      <c r="F206" s="22">
        <v>0</v>
      </c>
      <c r="G206" s="22">
        <v>39989.56</v>
      </c>
      <c r="H206" s="25">
        <v>39989.56</v>
      </c>
    </row>
    <row r="207" spans="1:11">
      <c r="A207" s="27">
        <v>45</v>
      </c>
      <c r="B207" s="28" t="s">
        <v>390</v>
      </c>
      <c r="C207" s="29"/>
      <c r="D207" s="30">
        <v>671406.66000000015</v>
      </c>
      <c r="E207" s="31"/>
      <c r="F207" s="34">
        <v>0</v>
      </c>
      <c r="G207" s="34">
        <f>G206</f>
        <v>39989.56</v>
      </c>
      <c r="H207" s="34">
        <f>H206</f>
        <v>39989.56</v>
      </c>
    </row>
    <row r="208" spans="1:11">
      <c r="A208" s="17" t="s">
        <v>392</v>
      </c>
      <c r="B208" s="18" t="s">
        <v>393</v>
      </c>
      <c r="C208" s="19"/>
      <c r="D208" s="20">
        <v>29959.248000000003</v>
      </c>
      <c r="E208" s="21">
        <v>3313.53</v>
      </c>
      <c r="F208" s="22">
        <v>3976.2359999999999</v>
      </c>
      <c r="G208" s="22">
        <v>5000</v>
      </c>
      <c r="H208" s="25">
        <v>4597.34</v>
      </c>
    </row>
    <row r="209" spans="1:8">
      <c r="A209" s="17">
        <v>460010</v>
      </c>
      <c r="B209" s="18" t="s">
        <v>394</v>
      </c>
      <c r="C209" s="19"/>
      <c r="D209" s="20">
        <v>29959.248000000003</v>
      </c>
      <c r="E209" s="21">
        <v>3313.53</v>
      </c>
      <c r="F209" s="22">
        <v>0</v>
      </c>
      <c r="G209" s="22">
        <v>1000</v>
      </c>
      <c r="H209" s="25">
        <v>768.49</v>
      </c>
    </row>
    <row r="210" spans="1:8">
      <c r="A210" s="17" t="s">
        <v>395</v>
      </c>
      <c r="B210" s="18" t="s">
        <v>396</v>
      </c>
      <c r="C210" s="19"/>
      <c r="D210" s="20">
        <v>29959.344000000001</v>
      </c>
      <c r="E210" s="21">
        <v>3313.53</v>
      </c>
      <c r="F210" s="22">
        <v>3976.2359999999999</v>
      </c>
      <c r="G210" s="22">
        <v>5000</v>
      </c>
      <c r="H210" s="25">
        <v>4597.5200000000004</v>
      </c>
    </row>
    <row r="211" spans="1:8">
      <c r="A211" s="17">
        <v>460110</v>
      </c>
      <c r="B211" s="18" t="s">
        <v>397</v>
      </c>
      <c r="C211" s="19"/>
      <c r="D211" s="20">
        <v>29959.344000000001</v>
      </c>
      <c r="E211" s="21">
        <v>3313.53</v>
      </c>
      <c r="F211" s="22">
        <v>0</v>
      </c>
      <c r="G211" s="22">
        <v>1000</v>
      </c>
      <c r="H211" s="25">
        <v>768.49</v>
      </c>
    </row>
    <row r="212" spans="1:8">
      <c r="A212" s="17" t="s">
        <v>398</v>
      </c>
      <c r="B212" s="18" t="s">
        <v>399</v>
      </c>
      <c r="C212" s="19"/>
      <c r="D212" s="20">
        <v>0</v>
      </c>
      <c r="E212" s="21"/>
      <c r="F212" s="22">
        <v>0</v>
      </c>
      <c r="G212" s="22">
        <v>0</v>
      </c>
      <c r="H212" s="22">
        <v>0</v>
      </c>
    </row>
    <row r="213" spans="1:8">
      <c r="A213" s="17" t="s">
        <v>400</v>
      </c>
      <c r="B213" s="18" t="s">
        <v>401</v>
      </c>
      <c r="C213" s="19"/>
      <c r="D213" s="20">
        <v>0</v>
      </c>
      <c r="E213" s="21"/>
      <c r="F213" s="22">
        <v>0</v>
      </c>
      <c r="G213" s="22">
        <v>0</v>
      </c>
      <c r="H213" s="22">
        <v>0</v>
      </c>
    </row>
    <row r="214" spans="1:8">
      <c r="A214" s="17" t="s">
        <v>402</v>
      </c>
      <c r="B214" s="18" t="s">
        <v>403</v>
      </c>
      <c r="C214" s="19"/>
      <c r="D214" s="20">
        <v>97800.12</v>
      </c>
      <c r="E214" s="21">
        <v>10816.9</v>
      </c>
      <c r="F214" s="22">
        <v>12980.28</v>
      </c>
      <c r="G214" s="22">
        <v>16178.16</v>
      </c>
      <c r="H214" s="25">
        <v>16178.16</v>
      </c>
    </row>
    <row r="215" spans="1:8">
      <c r="A215" s="17" t="s">
        <v>404</v>
      </c>
      <c r="B215" s="18" t="s">
        <v>405</v>
      </c>
      <c r="C215" s="19"/>
      <c r="D215" s="20">
        <v>0</v>
      </c>
      <c r="E215" s="21"/>
      <c r="F215" s="22">
        <v>0</v>
      </c>
      <c r="G215" s="22">
        <v>0</v>
      </c>
      <c r="H215" s="22">
        <v>0</v>
      </c>
    </row>
    <row r="216" spans="1:8" ht="15" customHeight="1">
      <c r="A216" s="17">
        <v>463000</v>
      </c>
      <c r="B216" s="18" t="s">
        <v>406</v>
      </c>
      <c r="C216" s="19"/>
      <c r="D216" s="20">
        <v>6131.232</v>
      </c>
      <c r="E216" s="21">
        <v>678.13</v>
      </c>
      <c r="F216" s="22">
        <v>0</v>
      </c>
      <c r="G216" s="22">
        <v>1000</v>
      </c>
      <c r="H216" s="22">
        <v>497.57</v>
      </c>
    </row>
    <row r="217" spans="1:8">
      <c r="A217" s="17" t="s">
        <v>407</v>
      </c>
      <c r="B217" s="18" t="s">
        <v>408</v>
      </c>
      <c r="C217" s="19"/>
      <c r="D217" s="20">
        <v>6131.232</v>
      </c>
      <c r="E217" s="21">
        <v>678.13</v>
      </c>
      <c r="F217" s="22">
        <v>813.75600000000009</v>
      </c>
      <c r="G217" s="22">
        <v>3000</v>
      </c>
      <c r="H217" s="25">
        <v>2655.24</v>
      </c>
    </row>
    <row r="218" spans="1:8">
      <c r="A218" s="17" t="s">
        <v>409</v>
      </c>
      <c r="B218" s="18" t="s">
        <v>410</v>
      </c>
      <c r="C218" s="19"/>
      <c r="D218" s="20">
        <v>176604</v>
      </c>
      <c r="E218" s="21">
        <v>19532.82</v>
      </c>
      <c r="F218" s="22">
        <v>23439.383999999998</v>
      </c>
      <c r="G218" s="22">
        <v>0</v>
      </c>
      <c r="H218" s="22">
        <v>0</v>
      </c>
    </row>
    <row r="219" spans="1:8">
      <c r="A219" s="17" t="s">
        <v>411</v>
      </c>
      <c r="B219" s="18" t="s">
        <v>412</v>
      </c>
      <c r="C219" s="19"/>
      <c r="D219" s="20">
        <v>63918.407999999996</v>
      </c>
      <c r="E219" s="21">
        <v>7069.64</v>
      </c>
      <c r="F219" s="22">
        <v>8483.5680000000011</v>
      </c>
      <c r="G219" s="22">
        <v>11000</v>
      </c>
      <c r="H219" s="25">
        <v>10283.549999999999</v>
      </c>
    </row>
    <row r="220" spans="1:8">
      <c r="A220" s="17" t="s">
        <v>413</v>
      </c>
      <c r="B220" s="18" t="s">
        <v>414</v>
      </c>
      <c r="C220" s="19"/>
      <c r="D220" s="20">
        <v>127.19999999999999</v>
      </c>
      <c r="E220" s="21">
        <v>14.05</v>
      </c>
      <c r="F220" s="22">
        <v>16.86</v>
      </c>
      <c r="G220" s="22">
        <v>16.86</v>
      </c>
      <c r="H220" s="25">
        <v>3.46</v>
      </c>
    </row>
    <row r="221" spans="1:8">
      <c r="A221" s="17" t="s">
        <v>415</v>
      </c>
      <c r="B221" s="18" t="s">
        <v>416</v>
      </c>
      <c r="C221" s="19"/>
      <c r="D221" s="20">
        <v>5093.58</v>
      </c>
      <c r="E221" s="21">
        <v>563.35</v>
      </c>
      <c r="F221" s="22">
        <v>676.02</v>
      </c>
      <c r="G221" s="22">
        <v>1200</v>
      </c>
      <c r="H221" s="25">
        <v>1123.22</v>
      </c>
    </row>
    <row r="222" spans="1:8">
      <c r="A222" s="17" t="s">
        <v>417</v>
      </c>
      <c r="B222" s="18" t="s">
        <v>418</v>
      </c>
      <c r="C222" s="19"/>
      <c r="D222" s="20">
        <v>1011.1200000000001</v>
      </c>
      <c r="E222" s="21">
        <v>111.85</v>
      </c>
      <c r="F222" s="22">
        <v>134.21999999999997</v>
      </c>
      <c r="G222" s="22">
        <v>200</v>
      </c>
      <c r="H222" s="25">
        <v>147.52000000000001</v>
      </c>
    </row>
    <row r="223" spans="1:8">
      <c r="A223" s="17" t="s">
        <v>419</v>
      </c>
      <c r="B223" s="18" t="s">
        <v>420</v>
      </c>
      <c r="C223" s="19"/>
      <c r="D223" s="20">
        <v>1718.7840000000001</v>
      </c>
      <c r="E223" s="21">
        <v>190.1</v>
      </c>
      <c r="F223" s="22">
        <v>228.11999999999998</v>
      </c>
      <c r="G223" s="22">
        <v>200</v>
      </c>
      <c r="H223" s="25">
        <v>190.08</v>
      </c>
    </row>
    <row r="224" spans="1:8">
      <c r="A224" s="17" t="s">
        <v>421</v>
      </c>
      <c r="B224" s="18" t="s">
        <v>422</v>
      </c>
      <c r="C224" s="19"/>
      <c r="D224" s="20">
        <v>1920</v>
      </c>
      <c r="E224" s="21">
        <v>212.4</v>
      </c>
      <c r="F224" s="22">
        <v>254.88000000000002</v>
      </c>
      <c r="G224" s="22">
        <v>254.88000000000002</v>
      </c>
      <c r="H224" s="25">
        <v>254.88</v>
      </c>
    </row>
    <row r="225" spans="1:8">
      <c r="A225" s="27" t="s">
        <v>423</v>
      </c>
      <c r="B225" s="28" t="s">
        <v>424</v>
      </c>
      <c r="C225" s="29"/>
      <c r="D225" s="30">
        <v>414243.03600000008</v>
      </c>
      <c r="E225" s="31"/>
      <c r="F225" s="34">
        <v>54979.56</v>
      </c>
      <c r="G225" s="34">
        <f>G208+G209+G210+G211+G212+G213+G214+G215+G216+G217+G218+G219+G220+G221+G222+G223+G224</f>
        <v>45049.9</v>
      </c>
      <c r="H225" s="34">
        <f>H208+H209+H210+H211+H212+H213+H214+H215+H216+H217+H218+H219+H220+H221+H222+H223+H224</f>
        <v>42065.52</v>
      </c>
    </row>
    <row r="226" spans="1:8">
      <c r="A226" s="17" t="s">
        <v>425</v>
      </c>
      <c r="B226" s="18" t="s">
        <v>426</v>
      </c>
      <c r="C226" s="19"/>
      <c r="D226" s="20">
        <v>3119000.9640000006</v>
      </c>
      <c r="E226" s="21">
        <v>344968.81</v>
      </c>
      <c r="F226" s="22">
        <v>413962.57200000004</v>
      </c>
      <c r="G226" s="22">
        <v>520000</v>
      </c>
      <c r="H226" s="25">
        <v>510379.17</v>
      </c>
    </row>
    <row r="227" spans="1:8">
      <c r="A227" s="17" t="s">
        <v>427</v>
      </c>
      <c r="B227" s="18" t="s">
        <v>428</v>
      </c>
      <c r="C227" s="19"/>
      <c r="D227" s="20">
        <v>846654.4439999999</v>
      </c>
      <c r="E227" s="21">
        <v>93641.96</v>
      </c>
      <c r="F227" s="22">
        <v>112370.352</v>
      </c>
      <c r="G227" s="22">
        <v>150000</v>
      </c>
      <c r="H227" s="25">
        <v>141389.26</v>
      </c>
    </row>
    <row r="228" spans="1:8">
      <c r="A228" s="17" t="s">
        <v>429</v>
      </c>
      <c r="B228" s="18" t="s">
        <v>430</v>
      </c>
      <c r="C228" s="19"/>
      <c r="D228" s="20">
        <v>267614.076</v>
      </c>
      <c r="E228" s="21">
        <v>29598.75</v>
      </c>
      <c r="F228" s="22">
        <v>35518.5</v>
      </c>
      <c r="G228" s="22">
        <v>60000</v>
      </c>
      <c r="H228" s="25">
        <v>56515.75</v>
      </c>
    </row>
    <row r="229" spans="1:8">
      <c r="A229" s="17" t="s">
        <v>431</v>
      </c>
      <c r="B229" s="18" t="s">
        <v>432</v>
      </c>
      <c r="C229" s="19"/>
      <c r="D229" s="20">
        <v>698489.66399999987</v>
      </c>
      <c r="E229" s="21">
        <v>77254.58</v>
      </c>
      <c r="F229" s="22">
        <v>92705.496000000014</v>
      </c>
      <c r="G229" s="22">
        <v>120000</v>
      </c>
      <c r="H229" s="25">
        <v>116867</v>
      </c>
    </row>
    <row r="230" spans="1:8">
      <c r="A230" s="27" t="s">
        <v>433</v>
      </c>
      <c r="B230" s="28" t="s">
        <v>434</v>
      </c>
      <c r="C230" s="29"/>
      <c r="D230" s="30">
        <v>4931759.148</v>
      </c>
      <c r="E230" s="31"/>
      <c r="F230" s="34">
        <v>654556.91999999993</v>
      </c>
      <c r="G230" s="34">
        <f>G226+G227+G228+G229</f>
        <v>850000</v>
      </c>
      <c r="H230" s="34">
        <f>H226+H227+H228+H229</f>
        <v>825151.17999999993</v>
      </c>
    </row>
    <row r="231" spans="1:8">
      <c r="A231" s="17" t="s">
        <v>435</v>
      </c>
      <c r="B231" s="18" t="s">
        <v>436</v>
      </c>
      <c r="C231" s="19"/>
      <c r="D231" s="20">
        <v>0</v>
      </c>
      <c r="E231" s="21"/>
      <c r="F231" s="22">
        <v>0</v>
      </c>
      <c r="G231" s="22">
        <v>0</v>
      </c>
      <c r="H231" s="22">
        <v>0</v>
      </c>
    </row>
    <row r="232" spans="1:8">
      <c r="A232" s="17" t="s">
        <v>437</v>
      </c>
      <c r="B232" s="18" t="s">
        <v>438</v>
      </c>
      <c r="C232" s="19"/>
      <c r="D232" s="20">
        <v>48000</v>
      </c>
      <c r="E232" s="21"/>
      <c r="F232" s="22">
        <v>6370.7040000000006</v>
      </c>
      <c r="G232" s="22">
        <v>8600</v>
      </c>
      <c r="H232" s="25">
        <v>8600</v>
      </c>
    </row>
    <row r="233" spans="1:8" ht="15" customHeight="1">
      <c r="A233" s="17" t="s">
        <v>439</v>
      </c>
      <c r="B233" s="18" t="s">
        <v>440</v>
      </c>
      <c r="C233" s="19"/>
      <c r="D233" s="20">
        <v>48000</v>
      </c>
      <c r="E233" s="21"/>
      <c r="F233" s="22">
        <v>0</v>
      </c>
      <c r="G233" s="22">
        <v>600</v>
      </c>
      <c r="H233" s="25">
        <v>600</v>
      </c>
    </row>
    <row r="234" spans="1:8">
      <c r="A234" s="27" t="s">
        <v>441</v>
      </c>
      <c r="B234" s="28" t="s">
        <v>442</v>
      </c>
      <c r="C234" s="29"/>
      <c r="D234" s="30">
        <v>48000</v>
      </c>
      <c r="E234" s="31">
        <v>5308.92</v>
      </c>
      <c r="F234" s="34">
        <v>6370.7040000000006</v>
      </c>
      <c r="G234" s="34">
        <f>G231+G232+G233</f>
        <v>9200</v>
      </c>
      <c r="H234" s="34">
        <f>H231+H232+H233</f>
        <v>9200</v>
      </c>
    </row>
    <row r="235" spans="1:8">
      <c r="A235" s="17" t="s">
        <v>443</v>
      </c>
      <c r="B235" s="18" t="s">
        <v>444</v>
      </c>
      <c r="C235" s="19"/>
      <c r="D235" s="20">
        <v>10734.227999999999</v>
      </c>
      <c r="E235" s="21">
        <v>1187.23</v>
      </c>
      <c r="F235" s="22">
        <v>1424.6759999999999</v>
      </c>
      <c r="G235" s="22">
        <v>0</v>
      </c>
      <c r="H235" s="22">
        <v>0</v>
      </c>
    </row>
    <row r="236" spans="1:8">
      <c r="A236" s="27" t="s">
        <v>445</v>
      </c>
      <c r="B236" s="28" t="s">
        <v>446</v>
      </c>
      <c r="C236" s="29"/>
      <c r="D236" s="30">
        <v>10734.227999999999</v>
      </c>
      <c r="E236" s="31">
        <v>1187.23</v>
      </c>
      <c r="F236" s="34">
        <v>1424.6759999999999</v>
      </c>
      <c r="G236" s="34">
        <f>G235</f>
        <v>0</v>
      </c>
      <c r="H236" s="34">
        <f>H235</f>
        <v>0</v>
      </c>
    </row>
    <row r="237" spans="1:8">
      <c r="A237" s="35" t="s">
        <v>447</v>
      </c>
      <c r="B237" s="36" t="s">
        <v>448</v>
      </c>
      <c r="C237" s="37"/>
      <c r="D237" s="20">
        <v>10734.227999999999</v>
      </c>
      <c r="E237" s="38">
        <v>1187.23</v>
      </c>
      <c r="F237" s="39">
        <v>1424.6759999999999</v>
      </c>
      <c r="G237" s="39">
        <f>G236</f>
        <v>0</v>
      </c>
      <c r="H237" s="39">
        <v>0</v>
      </c>
    </row>
    <row r="238" spans="1:8">
      <c r="A238" s="17" t="s">
        <v>449</v>
      </c>
      <c r="B238" s="18" t="s">
        <v>450</v>
      </c>
      <c r="C238" s="19"/>
      <c r="D238" s="20">
        <v>0</v>
      </c>
      <c r="E238" s="21"/>
      <c r="F238" s="39">
        <v>0</v>
      </c>
      <c r="G238" s="39">
        <v>1424.68</v>
      </c>
      <c r="H238" s="25">
        <v>412.95</v>
      </c>
    </row>
    <row r="239" spans="1:8">
      <c r="A239" s="27" t="s">
        <v>451</v>
      </c>
      <c r="B239" s="28" t="s">
        <v>452</v>
      </c>
      <c r="C239" s="29"/>
      <c r="D239" s="30">
        <v>0</v>
      </c>
      <c r="E239" s="31"/>
      <c r="F239" s="34">
        <f>F238</f>
        <v>0</v>
      </c>
      <c r="G239" s="34">
        <f>G238</f>
        <v>1424.68</v>
      </c>
      <c r="H239" s="34">
        <f>H238</f>
        <v>412.95</v>
      </c>
    </row>
    <row r="240" spans="1:8">
      <c r="A240" s="17">
        <v>721000</v>
      </c>
      <c r="B240" s="18" t="s">
        <v>453</v>
      </c>
      <c r="C240" s="19"/>
      <c r="D240" s="20">
        <v>0</v>
      </c>
      <c r="E240" s="21"/>
      <c r="F240" s="22">
        <v>0</v>
      </c>
      <c r="G240" s="22">
        <v>50</v>
      </c>
      <c r="H240" s="25">
        <v>29.17</v>
      </c>
    </row>
    <row r="241" spans="1:10">
      <c r="A241" s="17" t="s">
        <v>454</v>
      </c>
      <c r="B241" s="18" t="s">
        <v>455</v>
      </c>
      <c r="C241" s="19"/>
      <c r="D241" s="20">
        <v>0</v>
      </c>
      <c r="E241" s="21"/>
      <c r="F241" s="22">
        <v>0</v>
      </c>
      <c r="G241" s="22">
        <v>50</v>
      </c>
      <c r="H241" s="25">
        <v>9.7799999999999994</v>
      </c>
    </row>
    <row r="242" spans="1:10">
      <c r="A242" s="17" t="s">
        <v>456</v>
      </c>
      <c r="B242" s="18" t="s">
        <v>457</v>
      </c>
      <c r="C242" s="19"/>
      <c r="D242" s="20">
        <v>8045.8439999999991</v>
      </c>
      <c r="E242" s="21">
        <v>889.89</v>
      </c>
      <c r="F242" s="22">
        <v>1067.8679999999999</v>
      </c>
      <c r="G242" s="22">
        <v>658.78</v>
      </c>
      <c r="H242" s="25">
        <v>658.78</v>
      </c>
    </row>
    <row r="243" spans="1:10">
      <c r="A243" s="17" t="s">
        <v>458</v>
      </c>
      <c r="B243" s="18" t="s">
        <v>459</v>
      </c>
      <c r="C243" s="19"/>
      <c r="D243" s="20">
        <v>21010.044000000002</v>
      </c>
      <c r="E243" s="21">
        <v>2323.7600000000002</v>
      </c>
      <c r="F243" s="22">
        <v>2788.5120000000006</v>
      </c>
      <c r="G243" s="22">
        <v>1976.7</v>
      </c>
      <c r="H243" s="25">
        <v>1976.7</v>
      </c>
    </row>
    <row r="244" spans="1:10">
      <c r="A244" s="17" t="s">
        <v>460</v>
      </c>
      <c r="B244" s="18" t="s">
        <v>461</v>
      </c>
      <c r="C244" s="19"/>
      <c r="D244" s="20">
        <v>145905.636</v>
      </c>
      <c r="E244" s="21">
        <v>16137.5</v>
      </c>
      <c r="F244" s="22">
        <v>19365</v>
      </c>
      <c r="G244" s="22">
        <v>21899.26</v>
      </c>
      <c r="H244" s="25">
        <v>21899.26</v>
      </c>
    </row>
    <row r="245" spans="1:10">
      <c r="A245" s="27" t="s">
        <v>462</v>
      </c>
      <c r="B245" s="28" t="s">
        <v>463</v>
      </c>
      <c r="C245" s="29"/>
      <c r="D245" s="30">
        <v>174961.52399999998</v>
      </c>
      <c r="E245" s="31">
        <v>19351.150000000001</v>
      </c>
      <c r="F245" s="34">
        <v>23221.380000000005</v>
      </c>
      <c r="G245" s="34">
        <f>G240+G241+G242+G243+G244</f>
        <v>24634.739999999998</v>
      </c>
      <c r="H245" s="34">
        <f>H240+H241+H242+H243+H244</f>
        <v>24573.69</v>
      </c>
    </row>
    <row r="246" spans="1:10">
      <c r="A246" s="17" t="s">
        <v>464</v>
      </c>
      <c r="B246" s="18" t="s">
        <v>465</v>
      </c>
      <c r="C246" s="19"/>
      <c r="D246" s="20">
        <v>0</v>
      </c>
      <c r="E246" s="21"/>
      <c r="F246" s="22">
        <v>0</v>
      </c>
      <c r="G246" s="22">
        <v>0</v>
      </c>
      <c r="H246" s="22">
        <v>0</v>
      </c>
    </row>
    <row r="247" spans="1:10">
      <c r="A247" s="27" t="s">
        <v>466</v>
      </c>
      <c r="B247" s="28" t="s">
        <v>467</v>
      </c>
      <c r="C247" s="29"/>
      <c r="D247" s="30">
        <v>0</v>
      </c>
      <c r="E247" s="31"/>
      <c r="F247" s="34">
        <v>0</v>
      </c>
      <c r="G247" s="34">
        <f>G246</f>
        <v>0</v>
      </c>
      <c r="H247" s="34">
        <f>H246</f>
        <v>0</v>
      </c>
    </row>
    <row r="248" spans="1:10" s="45" customFormat="1" ht="31.5" customHeight="1">
      <c r="A248" s="40"/>
      <c r="B248" s="41" t="s">
        <v>468</v>
      </c>
      <c r="C248" s="42"/>
      <c r="D248" s="20">
        <v>9938670.648</v>
      </c>
      <c r="E248" s="43">
        <v>1078702.1399999999</v>
      </c>
      <c r="F248" s="44">
        <v>1319088.6239999998</v>
      </c>
      <c r="G248" s="44">
        <f>G97+G163+G168+G174+G205+G225+G230+G234+G239+G245+G247</f>
        <v>1917928.648</v>
      </c>
      <c r="H248" s="44">
        <f>H97+H163+H168+H174+H205+H225+H230+H234+H239+H245+H247</f>
        <v>1848594.3</v>
      </c>
    </row>
    <row r="249" spans="1:10">
      <c r="A249" s="17" t="s">
        <v>469</v>
      </c>
      <c r="B249" s="18" t="s">
        <v>470</v>
      </c>
      <c r="C249" s="19"/>
      <c r="D249" s="20">
        <v>574204.80000000005</v>
      </c>
      <c r="E249" s="21"/>
      <c r="F249" s="22">
        <v>76210.080000000002</v>
      </c>
      <c r="G249" s="22">
        <v>65930.8</v>
      </c>
      <c r="H249" s="22">
        <v>65930.8</v>
      </c>
      <c r="I249" s="21"/>
      <c r="J249" s="21"/>
    </row>
    <row r="250" spans="1:10">
      <c r="A250" s="17" t="s">
        <v>471</v>
      </c>
      <c r="B250" s="18" t="s">
        <v>472</v>
      </c>
      <c r="C250" s="19"/>
      <c r="D250" s="20">
        <v>0</v>
      </c>
      <c r="E250" s="21"/>
      <c r="F250" s="22">
        <v>0</v>
      </c>
      <c r="G250" s="22">
        <v>100</v>
      </c>
      <c r="H250" s="22">
        <v>80</v>
      </c>
      <c r="I250" s="21"/>
      <c r="J250" s="21"/>
    </row>
    <row r="251" spans="1:10">
      <c r="A251" s="17" t="s">
        <v>473</v>
      </c>
      <c r="B251" s="18" t="s">
        <v>474</v>
      </c>
      <c r="C251" s="19"/>
      <c r="D251" s="20">
        <v>113607.984</v>
      </c>
      <c r="E251" s="21"/>
      <c r="F251" s="22">
        <v>15078.312000000002</v>
      </c>
      <c r="G251" s="22">
        <v>20000</v>
      </c>
      <c r="H251" s="22">
        <v>17893.96</v>
      </c>
      <c r="I251" s="21"/>
      <c r="J251" s="21"/>
    </row>
    <row r="252" spans="1:10">
      <c r="A252" s="17" t="s">
        <v>475</v>
      </c>
      <c r="B252" s="18" t="s">
        <v>476</v>
      </c>
      <c r="C252" s="19"/>
      <c r="D252" s="20">
        <v>16896</v>
      </c>
      <c r="E252" s="21"/>
      <c r="F252" s="22">
        <v>2242.8720000000003</v>
      </c>
      <c r="G252" s="22">
        <v>500</v>
      </c>
      <c r="H252" s="22">
        <v>441.08</v>
      </c>
      <c r="I252" s="21"/>
      <c r="J252" s="21"/>
    </row>
    <row r="253" spans="1:10" ht="15" customHeight="1">
      <c r="A253" s="17">
        <v>751032</v>
      </c>
      <c r="B253" s="18" t="s">
        <v>477</v>
      </c>
      <c r="C253" s="19"/>
      <c r="D253" s="20">
        <v>48000</v>
      </c>
      <c r="E253" s="21"/>
      <c r="F253" s="22">
        <v>0</v>
      </c>
      <c r="G253" s="22">
        <v>1000</v>
      </c>
      <c r="H253" s="22">
        <v>866.8</v>
      </c>
      <c r="I253" s="21"/>
      <c r="J253" s="21"/>
    </row>
    <row r="254" spans="1:10">
      <c r="A254" s="17" t="s">
        <v>478</v>
      </c>
      <c r="B254" s="18" t="s">
        <v>479</v>
      </c>
      <c r="C254" s="19"/>
      <c r="D254" s="20">
        <v>48000</v>
      </c>
      <c r="E254" s="21"/>
      <c r="F254" s="22">
        <v>6370.6560000000009</v>
      </c>
      <c r="G254" s="22">
        <v>7963.32</v>
      </c>
      <c r="H254" s="22">
        <v>7963.32</v>
      </c>
      <c r="I254" s="21"/>
      <c r="J254" s="21"/>
    </row>
    <row r="255" spans="1:10">
      <c r="A255" s="17" t="s">
        <v>480</v>
      </c>
      <c r="B255" s="18" t="s">
        <v>481</v>
      </c>
      <c r="C255" s="19"/>
      <c r="D255" s="20">
        <v>7415456.5319999997</v>
      </c>
      <c r="E255" s="21"/>
      <c r="F255" s="22">
        <v>984200.23200000008</v>
      </c>
      <c r="G255" s="22">
        <v>1150000</v>
      </c>
      <c r="H255" s="22">
        <v>1139535.21</v>
      </c>
      <c r="I255" s="21"/>
      <c r="J255" s="21"/>
    </row>
    <row r="256" spans="1:10">
      <c r="A256" s="17" t="s">
        <v>482</v>
      </c>
      <c r="B256" s="18" t="s">
        <v>483</v>
      </c>
      <c r="C256" s="19"/>
      <c r="D256" s="20">
        <v>151759.44</v>
      </c>
      <c r="E256" s="21"/>
      <c r="F256" s="22">
        <v>20141.964</v>
      </c>
      <c r="G256" s="22">
        <v>45000</v>
      </c>
      <c r="H256" s="22">
        <v>42575.87</v>
      </c>
      <c r="I256" s="21"/>
      <c r="J256" s="21"/>
    </row>
    <row r="257" spans="1:10">
      <c r="A257" s="17" t="s">
        <v>484</v>
      </c>
      <c r="B257" s="18" t="s">
        <v>485</v>
      </c>
      <c r="C257" s="19"/>
      <c r="D257" s="20">
        <v>0</v>
      </c>
      <c r="E257" s="21"/>
      <c r="F257" s="22">
        <v>0</v>
      </c>
      <c r="G257" s="22">
        <v>0</v>
      </c>
      <c r="H257" s="22">
        <v>0</v>
      </c>
    </row>
    <row r="258" spans="1:10">
      <c r="A258" s="17" t="s">
        <v>486</v>
      </c>
      <c r="B258" s="18" t="s">
        <v>487</v>
      </c>
      <c r="C258" s="19"/>
      <c r="D258" s="20">
        <v>184165.82399999996</v>
      </c>
      <c r="E258" s="21"/>
      <c r="F258" s="22">
        <v>24442.991999999998</v>
      </c>
      <c r="G258" s="22">
        <v>24000</v>
      </c>
      <c r="H258" s="22">
        <v>23470.21</v>
      </c>
      <c r="I258" s="21"/>
      <c r="J258" s="21"/>
    </row>
    <row r="259" spans="1:10">
      <c r="A259" s="17" t="s">
        <v>488</v>
      </c>
      <c r="B259" s="18" t="s">
        <v>489</v>
      </c>
      <c r="C259" s="19"/>
      <c r="D259" s="20">
        <v>2925685.4280000003</v>
      </c>
      <c r="E259" s="21"/>
      <c r="F259" s="22">
        <v>388305.10800000001</v>
      </c>
      <c r="G259" s="22">
        <v>600000</v>
      </c>
      <c r="H259" s="22">
        <v>564044.66</v>
      </c>
      <c r="I259" s="21"/>
      <c r="J259" s="21"/>
    </row>
    <row r="260" spans="1:10">
      <c r="A260" s="17" t="s">
        <v>490</v>
      </c>
      <c r="B260" s="18" t="s">
        <v>491</v>
      </c>
      <c r="C260" s="19"/>
      <c r="D260" s="20">
        <v>4221.72</v>
      </c>
      <c r="E260" s="21"/>
      <c r="F260" s="22">
        <v>560.31600000000003</v>
      </c>
      <c r="G260" s="22">
        <v>137.44</v>
      </c>
      <c r="H260" s="22">
        <v>137.44</v>
      </c>
      <c r="I260" s="21"/>
      <c r="J260" s="21"/>
    </row>
    <row r="261" spans="1:10" ht="15" customHeight="1">
      <c r="A261" s="17">
        <v>751350</v>
      </c>
      <c r="B261" s="18" t="s">
        <v>492</v>
      </c>
      <c r="C261" s="19"/>
      <c r="D261" s="20">
        <v>4221.72</v>
      </c>
      <c r="E261" s="21"/>
      <c r="F261" s="22">
        <v>0</v>
      </c>
      <c r="G261" s="22">
        <v>1200</v>
      </c>
      <c r="H261" s="22">
        <v>1083.3699999999999</v>
      </c>
      <c r="I261" s="21"/>
      <c r="J261" s="21"/>
    </row>
    <row r="262" spans="1:10">
      <c r="A262" s="17" t="s">
        <v>493</v>
      </c>
      <c r="B262" s="18" t="s">
        <v>494</v>
      </c>
      <c r="C262" s="19"/>
      <c r="D262" s="20">
        <v>2320.8000000000002</v>
      </c>
      <c r="E262" s="21"/>
      <c r="F262" s="22">
        <v>308.01599999999996</v>
      </c>
      <c r="G262" s="22">
        <v>2600</v>
      </c>
      <c r="H262" s="22">
        <v>2541.5100000000002</v>
      </c>
      <c r="I262" s="21"/>
      <c r="J262" s="21"/>
    </row>
    <row r="263" spans="1:10" ht="15" customHeight="1">
      <c r="A263" s="17" t="s">
        <v>495</v>
      </c>
      <c r="B263" s="18" t="s">
        <v>496</v>
      </c>
      <c r="C263" s="19"/>
      <c r="D263" s="20">
        <v>2320.8000000000002</v>
      </c>
      <c r="E263" s="21"/>
      <c r="F263" s="22">
        <v>0</v>
      </c>
      <c r="G263" s="22">
        <v>11626.86</v>
      </c>
      <c r="H263" s="22">
        <v>11626.86</v>
      </c>
      <c r="I263" s="21"/>
      <c r="J263" s="21"/>
    </row>
    <row r="264" spans="1:10" ht="15" customHeight="1">
      <c r="A264" s="17" t="s">
        <v>497</v>
      </c>
      <c r="B264" s="18" t="s">
        <v>498</v>
      </c>
      <c r="C264" s="19"/>
      <c r="D264" s="20">
        <v>2320.8000000000002</v>
      </c>
      <c r="E264" s="21"/>
      <c r="F264" s="22">
        <v>0</v>
      </c>
      <c r="G264" s="22">
        <v>881.77</v>
      </c>
      <c r="H264" s="22">
        <v>881.77</v>
      </c>
      <c r="I264" s="21"/>
      <c r="J264" s="21"/>
    </row>
    <row r="265" spans="1:10">
      <c r="A265" s="17" t="s">
        <v>499</v>
      </c>
      <c r="B265" s="18" t="s">
        <v>500</v>
      </c>
      <c r="C265" s="19"/>
      <c r="D265" s="20">
        <v>8466</v>
      </c>
      <c r="E265" s="21"/>
      <c r="F265" s="22">
        <v>1123.6320000000001</v>
      </c>
      <c r="G265" s="22">
        <v>0</v>
      </c>
      <c r="H265" s="22">
        <v>0</v>
      </c>
    </row>
    <row r="266" spans="1:10">
      <c r="A266" s="17" t="s">
        <v>501</v>
      </c>
      <c r="B266" s="18" t="s">
        <v>502</v>
      </c>
      <c r="C266" s="19"/>
      <c r="D266" s="20">
        <v>14099.412</v>
      </c>
      <c r="E266" s="21"/>
      <c r="F266" s="22">
        <v>1871.3040000000001</v>
      </c>
      <c r="G266" s="22">
        <v>1200</v>
      </c>
      <c r="H266" s="22">
        <v>1159.46</v>
      </c>
      <c r="I266" s="21"/>
      <c r="J266" s="21"/>
    </row>
    <row r="267" spans="1:10">
      <c r="A267" s="17" t="s">
        <v>503</v>
      </c>
      <c r="B267" s="18" t="s">
        <v>504</v>
      </c>
      <c r="C267" s="19"/>
      <c r="D267" s="20">
        <v>90000</v>
      </c>
      <c r="E267" s="21"/>
      <c r="F267" s="22">
        <v>11945.04</v>
      </c>
      <c r="G267" s="22">
        <v>14692.39</v>
      </c>
      <c r="H267" s="22">
        <v>14692.39</v>
      </c>
      <c r="I267" s="21"/>
      <c r="J267" s="21"/>
    </row>
    <row r="268" spans="1:10">
      <c r="A268" s="17" t="s">
        <v>505</v>
      </c>
      <c r="B268" s="18" t="s">
        <v>506</v>
      </c>
      <c r="C268" s="19"/>
      <c r="D268" s="20">
        <v>90646.932000000001</v>
      </c>
      <c r="E268" s="21"/>
      <c r="F268" s="22">
        <v>12030.912</v>
      </c>
      <c r="G268" s="22">
        <v>6111.74</v>
      </c>
      <c r="H268" s="22">
        <v>6111.74</v>
      </c>
      <c r="I268" s="21"/>
      <c r="J268" s="21"/>
    </row>
    <row r="269" spans="1:10">
      <c r="A269" s="27" t="s">
        <v>507</v>
      </c>
      <c r="B269" s="28" t="s">
        <v>508</v>
      </c>
      <c r="C269" s="29"/>
      <c r="D269" s="30">
        <v>11639530.872000001</v>
      </c>
      <c r="E269" s="31"/>
      <c r="F269" s="34">
        <v>1544831.4360000002</v>
      </c>
      <c r="G269" s="34">
        <f>G249+G250+G251+G252+G253+G254+G255+G256+G257+G258+G259+G260+G261+G262+G263+G264+G265+G266+G267+G268</f>
        <v>1952944.32</v>
      </c>
      <c r="H269" s="34">
        <f>H249+H250+H251+H252+H253+H254+H255+H256+H257+H258+H259+H260+H261+H262+H263+H264+H265+H266+H267+H268</f>
        <v>1901036.4500000002</v>
      </c>
    </row>
    <row r="270" spans="1:10">
      <c r="A270" s="17" t="s">
        <v>509</v>
      </c>
      <c r="B270" s="18" t="s">
        <v>510</v>
      </c>
      <c r="C270" s="19"/>
      <c r="D270" s="20">
        <v>608.87999999999988</v>
      </c>
      <c r="E270" s="21"/>
      <c r="F270" s="22">
        <v>80.819999999999993</v>
      </c>
      <c r="G270" s="22">
        <v>100</v>
      </c>
      <c r="H270" s="22">
        <v>86.94</v>
      </c>
      <c r="I270" s="21"/>
      <c r="J270" s="21"/>
    </row>
    <row r="271" spans="1:10">
      <c r="A271" s="17" t="s">
        <v>511</v>
      </c>
      <c r="B271" s="18" t="s">
        <v>512</v>
      </c>
      <c r="C271" s="19"/>
      <c r="D271" s="20">
        <v>534388.61999999988</v>
      </c>
      <c r="E271" s="21"/>
      <c r="F271" s="22">
        <v>70925.555999999997</v>
      </c>
      <c r="G271" s="22">
        <v>30000</v>
      </c>
      <c r="H271" s="22">
        <v>29759.38</v>
      </c>
      <c r="I271" s="21"/>
      <c r="J271" s="21"/>
    </row>
    <row r="272" spans="1:10">
      <c r="A272" s="17" t="s">
        <v>513</v>
      </c>
      <c r="B272" s="18" t="s">
        <v>514</v>
      </c>
      <c r="C272" s="19"/>
      <c r="D272" s="20">
        <v>25712.796000000002</v>
      </c>
      <c r="E272" s="21"/>
      <c r="F272" s="22">
        <v>3412.5839999999998</v>
      </c>
      <c r="G272" s="22">
        <v>3412.5839999999998</v>
      </c>
      <c r="H272" s="22">
        <v>3123.48</v>
      </c>
      <c r="I272" s="21"/>
      <c r="J272" s="21"/>
    </row>
    <row r="273" spans="1:10">
      <c r="A273" s="17" t="s">
        <v>515</v>
      </c>
      <c r="B273" s="18" t="s">
        <v>516</v>
      </c>
      <c r="C273" s="19"/>
      <c r="D273" s="20">
        <v>2356.3199999999997</v>
      </c>
      <c r="E273" s="21"/>
      <c r="F273" s="22">
        <v>312.73199999999997</v>
      </c>
      <c r="G273" s="22">
        <v>4000</v>
      </c>
      <c r="H273" s="22">
        <v>3698.4</v>
      </c>
      <c r="I273" s="21"/>
      <c r="J273" s="21"/>
    </row>
    <row r="274" spans="1:10">
      <c r="A274" s="17" t="s">
        <v>517</v>
      </c>
      <c r="B274" s="18" t="s">
        <v>518</v>
      </c>
      <c r="C274" s="19"/>
      <c r="D274" s="20">
        <v>0</v>
      </c>
      <c r="E274" s="21"/>
      <c r="F274" s="22">
        <v>0</v>
      </c>
      <c r="G274" s="22">
        <v>0</v>
      </c>
      <c r="H274" s="22">
        <v>0</v>
      </c>
    </row>
    <row r="275" spans="1:10">
      <c r="A275" s="27" t="s">
        <v>519</v>
      </c>
      <c r="B275" s="28" t="s">
        <v>520</v>
      </c>
      <c r="C275" s="29"/>
      <c r="D275" s="30">
        <v>563066.61600000004</v>
      </c>
      <c r="E275" s="31"/>
      <c r="F275" s="34">
        <v>74731.69200000001</v>
      </c>
      <c r="G275" s="34">
        <f>G270+G271+G272+G273+G274</f>
        <v>37512.584000000003</v>
      </c>
      <c r="H275" s="34">
        <f>H270+H271+H272+H273+H274</f>
        <v>36668.200000000004</v>
      </c>
    </row>
    <row r="276" spans="1:10">
      <c r="A276" s="17" t="s">
        <v>521</v>
      </c>
      <c r="B276" s="18" t="s">
        <v>522</v>
      </c>
      <c r="C276" s="19"/>
      <c r="D276" s="20">
        <v>54667.535999999993</v>
      </c>
      <c r="E276" s="21"/>
      <c r="F276" s="22">
        <v>7255.6319999999996</v>
      </c>
      <c r="G276" s="22">
        <v>0</v>
      </c>
      <c r="H276" s="22">
        <v>0</v>
      </c>
    </row>
    <row r="277" spans="1:10">
      <c r="A277" s="17" t="s">
        <v>523</v>
      </c>
      <c r="B277" s="18" t="s">
        <v>524</v>
      </c>
      <c r="C277" s="19"/>
      <c r="D277" s="20">
        <v>1775.424</v>
      </c>
      <c r="E277" s="21"/>
      <c r="F277" s="22">
        <v>235.64400000000001</v>
      </c>
      <c r="G277" s="22">
        <v>235.64400000000001</v>
      </c>
      <c r="H277" s="22">
        <v>23.72</v>
      </c>
      <c r="I277" s="21"/>
      <c r="J277" s="21"/>
    </row>
    <row r="278" spans="1:10">
      <c r="A278" s="17" t="s">
        <v>525</v>
      </c>
      <c r="B278" s="18" t="s">
        <v>526</v>
      </c>
      <c r="C278" s="19"/>
      <c r="D278" s="20">
        <v>62466.864000000001</v>
      </c>
      <c r="E278" s="21"/>
      <c r="F278" s="22">
        <v>8290.7520000000004</v>
      </c>
      <c r="G278" s="22">
        <v>8290.7520000000004</v>
      </c>
      <c r="H278" s="22">
        <v>8095.2</v>
      </c>
      <c r="I278" s="21"/>
      <c r="J278" s="21"/>
    </row>
    <row r="279" spans="1:10">
      <c r="A279" s="27" t="s">
        <v>527</v>
      </c>
      <c r="B279" s="28" t="s">
        <v>528</v>
      </c>
      <c r="C279" s="29"/>
      <c r="D279" s="30">
        <v>118909.82399999999</v>
      </c>
      <c r="E279" s="31"/>
      <c r="F279" s="34">
        <v>15782.028000000002</v>
      </c>
      <c r="G279" s="34">
        <f>G276+G277+G278</f>
        <v>8526.3960000000006</v>
      </c>
      <c r="H279" s="34">
        <f>H276+H277+H278</f>
        <v>8118.92</v>
      </c>
    </row>
    <row r="280" spans="1:10">
      <c r="A280" s="17" t="s">
        <v>529</v>
      </c>
      <c r="B280" s="18" t="s">
        <v>530</v>
      </c>
      <c r="C280" s="19"/>
      <c r="D280" s="20">
        <v>0</v>
      </c>
      <c r="E280" s="21"/>
      <c r="F280" s="22">
        <v>0</v>
      </c>
      <c r="G280" s="22">
        <v>0</v>
      </c>
      <c r="H280" s="22">
        <v>0</v>
      </c>
    </row>
    <row r="281" spans="1:10" ht="15" customHeight="1">
      <c r="A281" s="17">
        <v>782610</v>
      </c>
      <c r="B281" s="18" t="s">
        <v>531</v>
      </c>
      <c r="C281" s="19"/>
      <c r="D281" s="20">
        <v>0</v>
      </c>
      <c r="E281" s="21"/>
      <c r="F281" s="22">
        <v>0</v>
      </c>
      <c r="G281" s="22">
        <v>30000</v>
      </c>
      <c r="H281" s="22">
        <v>27086.89</v>
      </c>
      <c r="I281" s="21"/>
      <c r="J281" s="21"/>
    </row>
    <row r="282" spans="1:10">
      <c r="A282" s="17" t="s">
        <v>532</v>
      </c>
      <c r="B282" s="18" t="s">
        <v>533</v>
      </c>
      <c r="C282" s="19"/>
      <c r="D282" s="20">
        <v>14789.664000000001</v>
      </c>
      <c r="E282" s="21"/>
      <c r="F282" s="22">
        <v>1363.1583333333333</v>
      </c>
      <c r="G282" s="22">
        <v>1000</v>
      </c>
      <c r="H282" s="22">
        <v>792</v>
      </c>
      <c r="I282" s="21"/>
      <c r="J282" s="21"/>
    </row>
    <row r="283" spans="1:10">
      <c r="A283" s="17" t="s">
        <v>534</v>
      </c>
      <c r="B283" s="18" t="s">
        <v>535</v>
      </c>
      <c r="C283" s="19"/>
      <c r="D283" s="20">
        <v>23343.72</v>
      </c>
      <c r="E283" s="21"/>
      <c r="F283" s="22">
        <v>2151.5583333333329</v>
      </c>
      <c r="G283" s="22">
        <v>5000</v>
      </c>
      <c r="H283" s="22">
        <v>4650.76</v>
      </c>
      <c r="I283" s="21"/>
      <c r="J283" s="21"/>
    </row>
    <row r="284" spans="1:10">
      <c r="A284" s="17" t="s">
        <v>536</v>
      </c>
      <c r="B284" s="18" t="s">
        <v>537</v>
      </c>
      <c r="C284" s="19"/>
      <c r="D284" s="20">
        <v>198364.5</v>
      </c>
      <c r="E284" s="21"/>
      <c r="F284" s="22">
        <v>18282.983333333334</v>
      </c>
      <c r="G284" s="22">
        <v>60634.91</v>
      </c>
      <c r="H284" s="22">
        <v>60634.91</v>
      </c>
      <c r="I284" s="21"/>
      <c r="J284" s="21"/>
    </row>
    <row r="285" spans="1:10">
      <c r="A285" s="17" t="s">
        <v>538</v>
      </c>
      <c r="B285" s="18" t="s">
        <v>539</v>
      </c>
      <c r="C285" s="19"/>
      <c r="D285" s="20">
        <v>2609.1120000000001</v>
      </c>
      <c r="E285" s="21"/>
      <c r="F285" s="22">
        <v>240.29750000000001</v>
      </c>
      <c r="G285" s="22">
        <v>1168.9000000000001</v>
      </c>
      <c r="H285" s="22">
        <v>1168.9000000000001</v>
      </c>
      <c r="I285" s="21"/>
      <c r="J285" s="21"/>
    </row>
    <row r="286" spans="1:10">
      <c r="A286" s="17">
        <v>786011</v>
      </c>
      <c r="B286" s="18" t="s">
        <v>540</v>
      </c>
      <c r="C286" s="19"/>
      <c r="D286" s="20">
        <v>2609.1120000000001</v>
      </c>
      <c r="E286" s="21"/>
      <c r="F286" s="22">
        <v>0</v>
      </c>
      <c r="G286" s="22">
        <v>6120.15</v>
      </c>
      <c r="H286" s="22">
        <v>6120.15</v>
      </c>
      <c r="I286" s="21"/>
      <c r="J286" s="21"/>
    </row>
    <row r="287" spans="1:10">
      <c r="A287" s="17" t="s">
        <v>541</v>
      </c>
      <c r="B287" s="18" t="s">
        <v>542</v>
      </c>
      <c r="C287" s="19"/>
      <c r="D287" s="20">
        <v>677.14799999999991</v>
      </c>
      <c r="E287" s="21"/>
      <c r="F287" s="22">
        <v>62.408333333333331</v>
      </c>
      <c r="G287" s="22">
        <v>299.58</v>
      </c>
      <c r="H287" s="22">
        <v>299.58</v>
      </c>
      <c r="I287" s="21"/>
      <c r="J287" s="21"/>
    </row>
    <row r="288" spans="1:10">
      <c r="A288" s="17" t="s">
        <v>543</v>
      </c>
      <c r="B288" s="18" t="s">
        <v>544</v>
      </c>
      <c r="C288" s="19"/>
      <c r="D288" s="20">
        <v>677.14799999999991</v>
      </c>
      <c r="E288" s="21"/>
      <c r="F288" s="22">
        <v>62.408333333333331</v>
      </c>
      <c r="G288" s="22">
        <v>299.58</v>
      </c>
      <c r="H288" s="22">
        <v>299.58</v>
      </c>
      <c r="I288" s="21"/>
      <c r="J288" s="21"/>
    </row>
    <row r="289" spans="1:12">
      <c r="A289" s="17" t="s">
        <v>545</v>
      </c>
      <c r="B289" s="18" t="s">
        <v>546</v>
      </c>
      <c r="C289" s="19"/>
      <c r="D289" s="20">
        <v>677.14799999999991</v>
      </c>
      <c r="E289" s="21"/>
      <c r="F289" s="22">
        <v>62.408333333333331</v>
      </c>
      <c r="G289" s="22">
        <v>299.57</v>
      </c>
      <c r="H289" s="22">
        <v>299.57</v>
      </c>
      <c r="I289" s="21"/>
      <c r="J289" s="21"/>
    </row>
    <row r="290" spans="1:12">
      <c r="A290" s="17" t="s">
        <v>547</v>
      </c>
      <c r="B290" s="18" t="s">
        <v>548</v>
      </c>
      <c r="C290" s="19"/>
      <c r="D290" s="20">
        <v>677.14799999999991</v>
      </c>
      <c r="E290" s="21"/>
      <c r="F290" s="22">
        <v>62.408333333333331</v>
      </c>
      <c r="G290" s="22">
        <v>299.57</v>
      </c>
      <c r="H290" s="22">
        <v>299.57</v>
      </c>
      <c r="I290" s="21"/>
      <c r="J290" s="21"/>
    </row>
    <row r="291" spans="1:12">
      <c r="A291" s="17" t="s">
        <v>549</v>
      </c>
      <c r="B291" s="18" t="s">
        <v>550</v>
      </c>
      <c r="C291" s="19"/>
      <c r="D291" s="20">
        <v>677.14799999999991</v>
      </c>
      <c r="E291" s="21"/>
      <c r="F291" s="22">
        <v>62.408333333333331</v>
      </c>
      <c r="G291" s="22">
        <v>299.57</v>
      </c>
      <c r="H291" s="22">
        <v>299.57</v>
      </c>
      <c r="I291" s="21"/>
      <c r="J291" s="21"/>
    </row>
    <row r="292" spans="1:12">
      <c r="A292" s="17" t="s">
        <v>551</v>
      </c>
      <c r="B292" s="18" t="s">
        <v>552</v>
      </c>
      <c r="C292" s="19"/>
      <c r="D292" s="20">
        <v>677.14799999999991</v>
      </c>
      <c r="E292" s="21"/>
      <c r="F292" s="22">
        <v>62.408333333333331</v>
      </c>
      <c r="G292" s="22">
        <v>299.57</v>
      </c>
      <c r="H292" s="22">
        <v>299.57</v>
      </c>
      <c r="I292" s="21"/>
      <c r="J292" s="21"/>
    </row>
    <row r="293" spans="1:12" ht="15" customHeight="1">
      <c r="A293" s="17" t="s">
        <v>553</v>
      </c>
      <c r="B293" s="18" t="s">
        <v>554</v>
      </c>
      <c r="C293" s="19"/>
      <c r="D293" s="20">
        <v>51164.88</v>
      </c>
      <c r="E293" s="21"/>
      <c r="F293" s="22">
        <v>0</v>
      </c>
      <c r="G293" s="22">
        <v>10000</v>
      </c>
      <c r="H293" s="22">
        <v>7354.73</v>
      </c>
      <c r="I293" s="21"/>
      <c r="J293" s="21"/>
    </row>
    <row r="294" spans="1:12" ht="15" customHeight="1">
      <c r="A294" s="17" t="s">
        <v>555</v>
      </c>
      <c r="B294" s="18" t="s">
        <v>556</v>
      </c>
      <c r="C294" s="19"/>
      <c r="D294" s="20">
        <v>51164.88</v>
      </c>
      <c r="E294" s="21"/>
      <c r="F294" s="22">
        <v>0</v>
      </c>
      <c r="G294" s="22">
        <v>15000</v>
      </c>
      <c r="H294" s="22">
        <v>15275.79</v>
      </c>
      <c r="I294" s="21"/>
      <c r="J294" s="21"/>
      <c r="L294" s="46"/>
    </row>
    <row r="295" spans="1:12">
      <c r="A295" s="17" t="s">
        <v>557</v>
      </c>
      <c r="B295" s="18" t="s">
        <v>558</v>
      </c>
      <c r="C295" s="19"/>
      <c r="D295" s="20">
        <v>51164.88</v>
      </c>
      <c r="E295" s="21"/>
      <c r="F295" s="22">
        <v>4715.7833333333328</v>
      </c>
      <c r="G295" s="22">
        <v>2000</v>
      </c>
      <c r="H295" s="22">
        <v>1506.9</v>
      </c>
      <c r="I295" s="21"/>
      <c r="J295" s="21"/>
    </row>
    <row r="296" spans="1:12">
      <c r="A296" s="17" t="s">
        <v>559</v>
      </c>
      <c r="B296" s="18" t="s">
        <v>560</v>
      </c>
      <c r="C296" s="19"/>
      <c r="D296" s="20">
        <v>31206.575999999997</v>
      </c>
      <c r="E296" s="21"/>
      <c r="F296" s="22">
        <v>2876.2666666666664</v>
      </c>
      <c r="G296" s="22">
        <v>1000</v>
      </c>
      <c r="H296" s="22">
        <v>1010.99</v>
      </c>
      <c r="I296" s="21"/>
      <c r="J296" s="21"/>
    </row>
    <row r="297" spans="1:12">
      <c r="A297" s="17" t="s">
        <v>561</v>
      </c>
      <c r="B297" s="18" t="s">
        <v>562</v>
      </c>
      <c r="C297" s="19"/>
      <c r="D297" s="20">
        <v>1017.648</v>
      </c>
      <c r="E297" s="21"/>
      <c r="F297" s="22">
        <v>93.791666666666671</v>
      </c>
      <c r="G297" s="22">
        <v>50</v>
      </c>
      <c r="H297" s="22">
        <v>0.03</v>
      </c>
      <c r="I297" s="21"/>
      <c r="J297" s="21"/>
    </row>
    <row r="298" spans="1:12">
      <c r="A298" s="27" t="s">
        <v>563</v>
      </c>
      <c r="B298" s="28" t="s">
        <v>564</v>
      </c>
      <c r="C298" s="29"/>
      <c r="D298" s="30">
        <v>326558.98800000001</v>
      </c>
      <c r="E298" s="31"/>
      <c r="F298" s="34">
        <v>43341.792000000001</v>
      </c>
      <c r="G298" s="34">
        <f>G280+G281+G282+G283+G284+G285+G286+G287+G288+G289+G290+G291+G292+G293+G294+G295+G296+G297</f>
        <v>133771.40000000002</v>
      </c>
      <c r="H298" s="34">
        <f>H280+H281+H282+H283+H284+H285+H286+H287+H288+H289+H290+H291+H292+H293+H294+H295+H296+H297</f>
        <v>127399.49</v>
      </c>
    </row>
    <row r="299" spans="1:12" ht="23.25" customHeight="1">
      <c r="A299" s="27"/>
      <c r="B299" s="28" t="s">
        <v>565</v>
      </c>
      <c r="C299" s="29"/>
      <c r="D299" s="30">
        <v>12648066.299999999</v>
      </c>
      <c r="E299" s="31"/>
      <c r="F299" s="34">
        <v>1678686.9479999996</v>
      </c>
      <c r="G299" s="34">
        <f>G269+G275+G279+G298</f>
        <v>2132754.7000000002</v>
      </c>
      <c r="H299" s="34">
        <f>H269+H275+H279+H298</f>
        <v>2073223.06</v>
      </c>
    </row>
    <row r="300" spans="1:12" s="45" customFormat="1" ht="24.75" customHeight="1">
      <c r="A300" s="47" t="s">
        <v>566</v>
      </c>
      <c r="B300" s="48" t="s">
        <v>567</v>
      </c>
      <c r="C300" s="49"/>
      <c r="D300" s="50">
        <v>2709395.6519999998</v>
      </c>
      <c r="E300" s="51"/>
      <c r="F300" s="52">
        <v>359598.32400000002</v>
      </c>
      <c r="G300" s="52">
        <f>G299-G248</f>
        <v>214826.05200000014</v>
      </c>
      <c r="H300" s="52">
        <f>H299-H248</f>
        <v>224628.76</v>
      </c>
    </row>
    <row r="302" spans="1:12">
      <c r="A302" t="s">
        <v>568</v>
      </c>
    </row>
    <row r="303" spans="1:12">
      <c r="A303" t="s">
        <v>569</v>
      </c>
    </row>
  </sheetData>
  <mergeCells count="301">
    <mergeCell ref="B300:C300"/>
    <mergeCell ref="B294:C294"/>
    <mergeCell ref="B295:C295"/>
    <mergeCell ref="B296:C296"/>
    <mergeCell ref="B297:C297"/>
    <mergeCell ref="B298:C298"/>
    <mergeCell ref="B299:C299"/>
    <mergeCell ref="B288:C288"/>
    <mergeCell ref="B289:C289"/>
    <mergeCell ref="B290:C290"/>
    <mergeCell ref="B291:C291"/>
    <mergeCell ref="B292:C292"/>
    <mergeCell ref="B293:C293"/>
    <mergeCell ref="B282:C282"/>
    <mergeCell ref="B283:C283"/>
    <mergeCell ref="B284:C284"/>
    <mergeCell ref="B285:C285"/>
    <mergeCell ref="B286:C286"/>
    <mergeCell ref="B287:C287"/>
    <mergeCell ref="B276:C276"/>
    <mergeCell ref="B277:C277"/>
    <mergeCell ref="B278:C278"/>
    <mergeCell ref="B279:C279"/>
    <mergeCell ref="B280:C280"/>
    <mergeCell ref="B281:C281"/>
    <mergeCell ref="B270:C270"/>
    <mergeCell ref="B271:C271"/>
    <mergeCell ref="B272:C272"/>
    <mergeCell ref="B273:C273"/>
    <mergeCell ref="B274:C274"/>
    <mergeCell ref="B275:C275"/>
    <mergeCell ref="B264:C264"/>
    <mergeCell ref="B265:C265"/>
    <mergeCell ref="B266:C266"/>
    <mergeCell ref="B267:C267"/>
    <mergeCell ref="B268:C268"/>
    <mergeCell ref="B269:C269"/>
    <mergeCell ref="B258:C258"/>
    <mergeCell ref="B259:C259"/>
    <mergeCell ref="B260:C260"/>
    <mergeCell ref="B261:C261"/>
    <mergeCell ref="B262:C262"/>
    <mergeCell ref="B263:C263"/>
    <mergeCell ref="B252:C252"/>
    <mergeCell ref="B253:C253"/>
    <mergeCell ref="B254:C254"/>
    <mergeCell ref="B255:C255"/>
    <mergeCell ref="B256:C256"/>
    <mergeCell ref="B257:C257"/>
    <mergeCell ref="B246:C246"/>
    <mergeCell ref="B247:C247"/>
    <mergeCell ref="B248:C248"/>
    <mergeCell ref="B249:C249"/>
    <mergeCell ref="B250:C250"/>
    <mergeCell ref="B251:C251"/>
    <mergeCell ref="B240:C240"/>
    <mergeCell ref="B241:C241"/>
    <mergeCell ref="B242:C242"/>
    <mergeCell ref="B243:C243"/>
    <mergeCell ref="B244:C244"/>
    <mergeCell ref="B245:C245"/>
    <mergeCell ref="B234:C234"/>
    <mergeCell ref="B235:C235"/>
    <mergeCell ref="B236:C236"/>
    <mergeCell ref="B237:C237"/>
    <mergeCell ref="B238:C238"/>
    <mergeCell ref="B239:C239"/>
    <mergeCell ref="B228:C228"/>
    <mergeCell ref="B229:C229"/>
    <mergeCell ref="B230:C230"/>
    <mergeCell ref="B231:C231"/>
    <mergeCell ref="B232:C232"/>
    <mergeCell ref="B233:C233"/>
    <mergeCell ref="B222:C222"/>
    <mergeCell ref="B223:C223"/>
    <mergeCell ref="B224:C224"/>
    <mergeCell ref="B225:C225"/>
    <mergeCell ref="B226:C226"/>
    <mergeCell ref="B227:C227"/>
    <mergeCell ref="B216:C216"/>
    <mergeCell ref="B217:C217"/>
    <mergeCell ref="B218:C218"/>
    <mergeCell ref="B219:C219"/>
    <mergeCell ref="B220:C220"/>
    <mergeCell ref="B221:C221"/>
    <mergeCell ref="B210:C210"/>
    <mergeCell ref="B211:C211"/>
    <mergeCell ref="B212:C212"/>
    <mergeCell ref="B213:C213"/>
    <mergeCell ref="B214:C214"/>
    <mergeCell ref="B215:C215"/>
    <mergeCell ref="B204:C204"/>
    <mergeCell ref="B205:C205"/>
    <mergeCell ref="B206:C206"/>
    <mergeCell ref="B207:C207"/>
    <mergeCell ref="B208:C208"/>
    <mergeCell ref="B209:C209"/>
    <mergeCell ref="B198:C198"/>
    <mergeCell ref="B199:C199"/>
    <mergeCell ref="B200:C200"/>
    <mergeCell ref="B201:C201"/>
    <mergeCell ref="B202:C202"/>
    <mergeCell ref="B203:C203"/>
    <mergeCell ref="B192:C192"/>
    <mergeCell ref="B193:C193"/>
    <mergeCell ref="B194:C194"/>
    <mergeCell ref="B195:C195"/>
    <mergeCell ref="B196:C196"/>
    <mergeCell ref="B197:C197"/>
    <mergeCell ref="B186:C186"/>
    <mergeCell ref="B187:C187"/>
    <mergeCell ref="B188:C188"/>
    <mergeCell ref="B189:C189"/>
    <mergeCell ref="B190:C190"/>
    <mergeCell ref="B191:C191"/>
    <mergeCell ref="B180:C180"/>
    <mergeCell ref="B181:C181"/>
    <mergeCell ref="B182:C182"/>
    <mergeCell ref="B183:C183"/>
    <mergeCell ref="B184:C184"/>
    <mergeCell ref="B185:C185"/>
    <mergeCell ref="B174:C174"/>
    <mergeCell ref="B175:C175"/>
    <mergeCell ref="B176:C176"/>
    <mergeCell ref="B177:C177"/>
    <mergeCell ref="B178:C178"/>
    <mergeCell ref="B179:C179"/>
    <mergeCell ref="B168:C168"/>
    <mergeCell ref="B169:C169"/>
    <mergeCell ref="B170:C170"/>
    <mergeCell ref="B171:C171"/>
    <mergeCell ref="B172:C172"/>
    <mergeCell ref="B173:C173"/>
    <mergeCell ref="B162:C162"/>
    <mergeCell ref="B163:C163"/>
    <mergeCell ref="B164:C164"/>
    <mergeCell ref="B165:C165"/>
    <mergeCell ref="B166:C166"/>
    <mergeCell ref="B167:C167"/>
    <mergeCell ref="B156:C156"/>
    <mergeCell ref="B157:C157"/>
    <mergeCell ref="B158:C158"/>
    <mergeCell ref="B159:C159"/>
    <mergeCell ref="B160:C160"/>
    <mergeCell ref="B161:C161"/>
    <mergeCell ref="B150:C150"/>
    <mergeCell ref="B151:C151"/>
    <mergeCell ref="B152:C152"/>
    <mergeCell ref="B153:C153"/>
    <mergeCell ref="B154:C154"/>
    <mergeCell ref="B155:C155"/>
    <mergeCell ref="B144:C144"/>
    <mergeCell ref="B145:C145"/>
    <mergeCell ref="B146:C146"/>
    <mergeCell ref="B147:C147"/>
    <mergeCell ref="B148:C148"/>
    <mergeCell ref="B149:C149"/>
    <mergeCell ref="B138:C138"/>
    <mergeCell ref="B139:C139"/>
    <mergeCell ref="B140:C140"/>
    <mergeCell ref="B141:C141"/>
    <mergeCell ref="B142:C142"/>
    <mergeCell ref="B143:C143"/>
    <mergeCell ref="B132:C132"/>
    <mergeCell ref="B133:C133"/>
    <mergeCell ref="B134:C134"/>
    <mergeCell ref="B135:C135"/>
    <mergeCell ref="B136:C136"/>
    <mergeCell ref="B137:C137"/>
    <mergeCell ref="B126:C126"/>
    <mergeCell ref="B127:C127"/>
    <mergeCell ref="B128:C128"/>
    <mergeCell ref="B129:C129"/>
    <mergeCell ref="B130:C130"/>
    <mergeCell ref="B131:C131"/>
    <mergeCell ref="B120:C120"/>
    <mergeCell ref="B121:C121"/>
    <mergeCell ref="B122:C122"/>
    <mergeCell ref="B123:C123"/>
    <mergeCell ref="B124:C124"/>
    <mergeCell ref="B125:C125"/>
    <mergeCell ref="B114:C114"/>
    <mergeCell ref="B115:C115"/>
    <mergeCell ref="B116:C116"/>
    <mergeCell ref="B117:C117"/>
    <mergeCell ref="B118:C118"/>
    <mergeCell ref="B119:C119"/>
    <mergeCell ref="B108:C108"/>
    <mergeCell ref="B109:C109"/>
    <mergeCell ref="B110:C110"/>
    <mergeCell ref="B111:C111"/>
    <mergeCell ref="B112:C112"/>
    <mergeCell ref="B113:C113"/>
    <mergeCell ref="B102:C102"/>
    <mergeCell ref="B103:C103"/>
    <mergeCell ref="B104:C104"/>
    <mergeCell ref="B105:C105"/>
    <mergeCell ref="B106:C106"/>
    <mergeCell ref="B107:C107"/>
    <mergeCell ref="B96:C96"/>
    <mergeCell ref="B97:C97"/>
    <mergeCell ref="B98:C98"/>
    <mergeCell ref="B99:C99"/>
    <mergeCell ref="B100:C100"/>
    <mergeCell ref="B101:C101"/>
    <mergeCell ref="B90:C90"/>
    <mergeCell ref="B91:C91"/>
    <mergeCell ref="B92:C92"/>
    <mergeCell ref="B93:C93"/>
    <mergeCell ref="B94:C94"/>
    <mergeCell ref="B95:C95"/>
    <mergeCell ref="B84:C84"/>
    <mergeCell ref="B85:C85"/>
    <mergeCell ref="B86:C86"/>
    <mergeCell ref="B87:C87"/>
    <mergeCell ref="B88:C88"/>
    <mergeCell ref="B89:C89"/>
    <mergeCell ref="B78:C78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B77:C77"/>
    <mergeCell ref="B66:C66"/>
    <mergeCell ref="B67:C67"/>
    <mergeCell ref="B68:C68"/>
    <mergeCell ref="B69:C69"/>
    <mergeCell ref="B70:C70"/>
    <mergeCell ref="B71:C71"/>
    <mergeCell ref="B60:C60"/>
    <mergeCell ref="B61:C61"/>
    <mergeCell ref="B62:C62"/>
    <mergeCell ref="B63:C63"/>
    <mergeCell ref="B64:C64"/>
    <mergeCell ref="B65:C65"/>
    <mergeCell ref="B54:C54"/>
    <mergeCell ref="B55:C55"/>
    <mergeCell ref="B56:C56"/>
    <mergeCell ref="B57:C57"/>
    <mergeCell ref="B58:C58"/>
    <mergeCell ref="B59:C59"/>
    <mergeCell ref="B48:C48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47:C47"/>
    <mergeCell ref="B36:C36"/>
    <mergeCell ref="B37:C37"/>
    <mergeCell ref="B38:C38"/>
    <mergeCell ref="B39:C39"/>
    <mergeCell ref="B40:C40"/>
    <mergeCell ref="B41:C41"/>
    <mergeCell ref="B30:C30"/>
    <mergeCell ref="B31:C31"/>
    <mergeCell ref="B32:C32"/>
    <mergeCell ref="B33:C33"/>
    <mergeCell ref="B34:C34"/>
    <mergeCell ref="B35:C35"/>
    <mergeCell ref="B24:C24"/>
    <mergeCell ref="B25:C25"/>
    <mergeCell ref="B26:C26"/>
    <mergeCell ref="B27:C27"/>
    <mergeCell ref="B28:C28"/>
    <mergeCell ref="B29:C29"/>
    <mergeCell ref="B18:C18"/>
    <mergeCell ref="B19:C19"/>
    <mergeCell ref="B20:C20"/>
    <mergeCell ref="B21:C21"/>
    <mergeCell ref="B22:C22"/>
    <mergeCell ref="B23:C23"/>
    <mergeCell ref="B12:C12"/>
    <mergeCell ref="B13:C13"/>
    <mergeCell ref="B14:C14"/>
    <mergeCell ref="B15:C15"/>
    <mergeCell ref="B16:C16"/>
    <mergeCell ref="B17:C17"/>
    <mergeCell ref="A7:F7"/>
    <mergeCell ref="A8:E8"/>
    <mergeCell ref="B9:C9"/>
    <mergeCell ref="D9:E9"/>
    <mergeCell ref="B10:C10"/>
    <mergeCell ref="B11:C11"/>
    <mergeCell ref="A1:B1"/>
    <mergeCell ref="A2:B2"/>
    <mergeCell ref="A3:B3"/>
    <mergeCell ref="A4:B4"/>
    <mergeCell ref="A5:B5"/>
    <mergeCell ref="A6:H6"/>
  </mergeCells>
  <pageMargins left="0.63656250000000003" right="0" top="0" bottom="0" header="0" footer="0"/>
  <pageSetup paperSize="9" scale="81" orientation="portrait" r:id="rId1"/>
  <rowBreaks count="4" manualBreakCount="4">
    <brk id="66" max="7" man="1"/>
    <brk id="130" max="7" man="1"/>
    <brk id="197" max="7" man="1"/>
    <brk id="248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G20" sqref="G20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2</vt:i4>
      </vt:variant>
    </vt:vector>
  </HeadingPairs>
  <TitlesOfParts>
    <vt:vector size="4" baseType="lpstr">
      <vt:lpstr>Izvršenje Financijskog plana 23</vt:lpstr>
      <vt:lpstr>List1</vt:lpstr>
      <vt:lpstr>'Izvršenje Financijskog plana 23'!JR_PAGE_ANCHOR_0_1</vt:lpstr>
      <vt:lpstr>'Izvršenje Financijskog plana 23'!Podrucje_ispisa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</dc:creator>
  <cp:lastModifiedBy>Lea Bradasic</cp:lastModifiedBy>
  <dcterms:created xsi:type="dcterms:W3CDTF">2015-06-05T18:19:34Z</dcterms:created>
  <dcterms:modified xsi:type="dcterms:W3CDTF">2025-04-30T09:34:49Z</dcterms:modified>
</cp:coreProperties>
</file>